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Start Here" state="visible" r:id="rId4"/>
    <sheet sheetId="2" name="Guest List" state="visible" r:id="rId5"/>
    <sheet sheetId="3" name="Wedding Party" state="visible" r:id="rId6"/>
    <sheet sheetId="4" name="Gifts" state="visible" r:id="rId7"/>
    <sheet sheetId="5" name="Budget" state="visible" r:id="rId8"/>
    <sheet sheetId="6" name="Summary" state="visible" r:id="rId9"/>
  </sheets>
  <calcPr calcId="171027"/>
</workbook>
</file>

<file path=xl/sharedStrings.xml><?xml version="1.0" encoding="utf-8"?>
<sst xmlns="http://schemas.openxmlformats.org/spreadsheetml/2006/main" count="432" uniqueCount="229">
  <si>
    <t>Wedding Guest List Template</t>
  </si>
  <si>
    <t>by Sorry, Not Invited</t>
  </si>
  <si>
    <t>Quick Start</t>
  </si>
  <si>
    <t>1. Go to the Guest List sheet and start adding your guests</t>
  </si>
  <si>
    <t>2. Use the Side column to track whose guest each person is</t>
  </si>
  <si>
    <t>3. Use Tiers (A/B/C) to prioritize: A = must invite, B = want to, C = if space</t>
  </si>
  <si>
    <t>4. Track RSVPs, meal choices, and dietary needs as responses come in</t>
  </si>
  <si>
    <t>5. Check the Summary sheet to see your stats update automatically</t>
  </si>
  <si>
    <t>What's Included</t>
  </si>
  <si>
    <t>Guest List</t>
  </si>
  <si>
    <t>Track all guests with contact info, RSVPs, meals, seating, and more</t>
  </si>
  <si>
    <t>Wedding Party</t>
  </si>
  <si>
    <t>Manage bridesmaids, groomsmen, and wedding party details</t>
  </si>
  <si>
    <t>Gifts</t>
  </si>
  <si>
    <t>Log gifts received and track thank-you notes</t>
  </si>
  <si>
    <t>Budget</t>
  </si>
  <si>
    <t>Estimate costs based on guest count with auto-calculations</t>
  </si>
  <si>
    <t>Summary</t>
  </si>
  <si>
    <t>Dashboard with auto-updating stats and visual progress</t>
  </si>
  <si>
    <t>Pro Tips</t>
  </si>
  <si>
    <t>• Use the dropdown menus to keep your data consistent</t>
  </si>
  <si>
    <t>• Filter columns to view specific groups (e.g., just Partner 1's family)</t>
  </si>
  <si>
    <t>• The Household column helps group families for mailing</t>
  </si>
  <si>
    <t>• Delete the sample data rows before adding your real guests</t>
  </si>
  <si>
    <t>When a Spreadsheet Isn't Enough</t>
  </si>
  <si>
    <t>Tracking guests is easy. Deciding who to cut is hard.</t>
  </si>
  <si>
    <t>If you're over capacity and need to trim your list, our free app helps you and your partner:</t>
  </si>
  <si>
    <t>✓ Score each guest independently (no peeking!)</t>
  </si>
  <si>
    <t>✓ Compare your rankings side-by-side</t>
  </si>
  <si>
    <t>✓ Find the natural cutoff line together</t>
  </si>
  <si>
    <t>✓ Make decisions without the arguments</t>
  </si>
  <si>
    <t>Try it free: sorrynotinvited.com</t>
  </si>
  <si>
    <t>First Name</t>
  </si>
  <si>
    <t>Last Name</t>
  </si>
  <si>
    <t>Side</t>
  </si>
  <si>
    <t>Tier</t>
  </si>
  <si>
    <t>Household</t>
  </si>
  <si>
    <t>Plus-One Of</t>
  </si>
  <si>
    <t>+1 Allowed?</t>
  </si>
  <si>
    <t>Street Address</t>
  </si>
  <si>
    <t>City</t>
  </si>
  <si>
    <t>State</t>
  </si>
  <si>
    <t>Zip</t>
  </si>
  <si>
    <t>Country</t>
  </si>
  <si>
    <t>Email</t>
  </si>
  <si>
    <t>Phone</t>
  </si>
  <si>
    <t>Age Group</t>
  </si>
  <si>
    <t>Save Date Sent</t>
  </si>
  <si>
    <t>Invite Sent</t>
  </si>
  <si>
    <t>RSVP Status</t>
  </si>
  <si>
    <t># Attending</t>
  </si>
  <si>
    <t>Meal Choice</t>
  </si>
  <si>
    <t>Dietary Notes</t>
  </si>
  <si>
    <t>Table #</t>
  </si>
  <si>
    <t>Seat #</t>
  </si>
  <si>
    <t>Rehearsal</t>
  </si>
  <si>
    <t>Ceremony</t>
  </si>
  <si>
    <t>Reception</t>
  </si>
  <si>
    <t>Gift Received</t>
  </si>
  <si>
    <t>Thank You Sent</t>
  </si>
  <si>
    <t>Notes</t>
  </si>
  <si>
    <t>John</t>
  </si>
  <si>
    <t>Smith</t>
  </si>
  <si>
    <t>Partner 2's Family</t>
  </si>
  <si>
    <t>A</t>
  </si>
  <si>
    <t>Smith Family</t>
  </si>
  <si>
    <t/>
  </si>
  <si>
    <t>No</t>
  </si>
  <si>
    <t>123 Main St</t>
  </si>
  <si>
    <t>New York</t>
  </si>
  <si>
    <t>NY</t>
  </si>
  <si>
    <t>10001</t>
  </si>
  <si>
    <t>USA</t>
  </si>
  <si>
    <t>john@example.com</t>
  </si>
  <si>
    <t>555-123-4567</t>
  </si>
  <si>
    <t>Adult</t>
  </si>
  <si>
    <t>Yes</t>
  </si>
  <si>
    <t>Beef</t>
  </si>
  <si>
    <t>Best man</t>
  </si>
  <si>
    <t>Jane</t>
  </si>
  <si>
    <t>jane@example.com</t>
  </si>
  <si>
    <t>555-123-4568</t>
  </si>
  <si>
    <t>Chicken</t>
  </si>
  <si>
    <t>Gluten-free</t>
  </si>
  <si>
    <t>Emily</t>
  </si>
  <si>
    <t>Johnson</t>
  </si>
  <si>
    <t>Partner 1's Friends</t>
  </si>
  <si>
    <t>456 Oak Ave</t>
  </si>
  <si>
    <t>Los Angeles</t>
  </si>
  <si>
    <t>CA</t>
  </si>
  <si>
    <t>90001</t>
  </si>
  <si>
    <t>emily@example.com</t>
  </si>
  <si>
    <t>555-987-6543</t>
  </si>
  <si>
    <t>Pending</t>
  </si>
  <si>
    <t>Maid of honor</t>
  </si>
  <si>
    <t>Michael</t>
  </si>
  <si>
    <t>Brown</t>
  </si>
  <si>
    <t>Partner 2's Friends</t>
  </si>
  <si>
    <t>B</t>
  </si>
  <si>
    <t>789 Pine Rd</t>
  </si>
  <si>
    <t>Chicago</t>
  </si>
  <si>
    <t>IL</t>
  </si>
  <si>
    <t>60601</t>
  </si>
  <si>
    <t>mike@example.com</t>
  </si>
  <si>
    <t>555-456-7890</t>
  </si>
  <si>
    <t>No Response</t>
  </si>
  <si>
    <t>Vegetarian</t>
  </si>
  <si>
    <t>College friend</t>
  </si>
  <si>
    <t>Sarah</t>
  </si>
  <si>
    <t>Williams</t>
  </si>
  <si>
    <t>321 Elm St</t>
  </si>
  <si>
    <t>Boston</t>
  </si>
  <si>
    <t>MA</t>
  </si>
  <si>
    <t>02101</t>
  </si>
  <si>
    <t>sarah@example.com</t>
  </si>
  <si>
    <t>555-222-3333</t>
  </si>
  <si>
    <t>Fish</t>
  </si>
  <si>
    <t>Bridesmaid</t>
  </si>
  <si>
    <t>Tom</t>
  </si>
  <si>
    <t>Davis</t>
  </si>
  <si>
    <t>Sarah Williams</t>
  </si>
  <si>
    <t>tom@example.com</t>
  </si>
  <si>
    <t>555-222-3334</t>
  </si>
  <si>
    <t>Sarah's plus-one</t>
  </si>
  <si>
    <t>Lily</t>
  </si>
  <si>
    <t>Brown Family</t>
  </si>
  <si>
    <t>Child</t>
  </si>
  <si>
    <t>Kids Meal</t>
  </si>
  <si>
    <t>Michael's daughter</t>
  </si>
  <si>
    <t>Robert</t>
  </si>
  <si>
    <t>Chen</t>
  </si>
  <si>
    <t>Mutual</t>
  </si>
  <si>
    <t>555 Oak Lane</t>
  </si>
  <si>
    <t>San Francisco</t>
  </si>
  <si>
    <t>94102</t>
  </si>
  <si>
    <t>robert@example.com</t>
  </si>
  <si>
    <t>555-888-9999</t>
  </si>
  <si>
    <t>Declined - traveling</t>
  </si>
  <si>
    <t>Name</t>
  </si>
  <si>
    <t>Role</t>
  </si>
  <si>
    <t>Speech?</t>
  </si>
  <si>
    <t>Outfit Size</t>
  </si>
  <si>
    <t>Fitted?</t>
  </si>
  <si>
    <t>Paid?</t>
  </si>
  <si>
    <t>Bachelor/ette</t>
  </si>
  <si>
    <t>Shower</t>
  </si>
  <si>
    <t>Gift Given</t>
  </si>
  <si>
    <t>Emily Johnson</t>
  </si>
  <si>
    <t>Maid of Honor</t>
  </si>
  <si>
    <t>6</t>
  </si>
  <si>
    <t>Coordinating bachelorette</t>
  </si>
  <si>
    <t>555-111-2222</t>
  </si>
  <si>
    <t>8</t>
  </si>
  <si>
    <t>John Smith</t>
  </si>
  <si>
    <t>Best Man</t>
  </si>
  <si>
    <t>42R</t>
  </si>
  <si>
    <t>N/A</t>
  </si>
  <si>
    <t>Coordinating bachelor party</t>
  </si>
  <si>
    <t>David Lee</t>
  </si>
  <si>
    <t>Groomsman</t>
  </si>
  <si>
    <t>555-333-4444</t>
  </si>
  <si>
    <t>david@example.com</t>
  </si>
  <si>
    <t>40R</t>
  </si>
  <si>
    <t>From</t>
  </si>
  <si>
    <t>Gift Description</t>
  </si>
  <si>
    <t>Date Received</t>
  </si>
  <si>
    <t>Date Sent</t>
  </si>
  <si>
    <t>John &amp; Jane Smith</t>
  </si>
  <si>
    <t>KitchenAid Stand Mixer</t>
  </si>
  <si>
    <t>2024-01-15</t>
  </si>
  <si>
    <t>2024-01-20</t>
  </si>
  <si>
    <t>Registry item</t>
  </si>
  <si>
    <t>Luxury Towel Set</t>
  </si>
  <si>
    <t>2024-01-18</t>
  </si>
  <si>
    <t>Wedding Reception Cost Estimator</t>
  </si>
  <si>
    <t>Cost Per Person</t>
  </si>
  <si>
    <t>Reception (per person)</t>
  </si>
  <si>
    <t>Enter your venue's per-person cost</t>
  </si>
  <si>
    <t>Rehearsal Dinner (per person)</t>
  </si>
  <si>
    <t>Enter rehearsal dinner cost per person</t>
  </si>
  <si>
    <t>Kids Meal Discount %</t>
  </si>
  <si>
    <t>Percentage discount for kids meals</t>
  </si>
  <si>
    <t>Your Budget Limit</t>
  </si>
  <si>
    <t>Enter your total catering budget</t>
  </si>
  <si>
    <t>Estimated Costs</t>
  </si>
  <si>
    <t>Adults Attending</t>
  </si>
  <si>
    <t>Children Attending</t>
  </si>
  <si>
    <t>Total RSVPs - Yes</t>
  </si>
  <si>
    <t>Reception Cost (Adults)</t>
  </si>
  <si>
    <t>Reception Cost (Kids)</t>
  </si>
  <si>
    <t>Total Reception Cost</t>
  </si>
  <si>
    <t>Rehearsal Attendees</t>
  </si>
  <si>
    <t>Rehearsal Dinner Cost</t>
  </si>
  <si>
    <t>GRAND TOTAL</t>
  </si>
  <si>
    <t>Budget Remaining</t>
  </si>
  <si>
    <t>Wedding Guest List Dashboard</t>
  </si>
  <si>
    <t>Column Guide</t>
  </si>
  <si>
    <t>Attending (Yes)</t>
  </si>
  <si>
    <t>• Side: Partner 1 or Partner 2's family/friends</t>
  </si>
  <si>
    <t>Declined (No)</t>
  </si>
  <si>
    <t>• Tier: Priority (A = must, B = want to, C = if space)</t>
  </si>
  <si>
    <t>• +1 Allowed: Can this guest bring a plus-one?</t>
  </si>
  <si>
    <t>• Household: Group families for mailing</t>
  </si>
  <si>
    <t>• Plus-One Of: Link plus-ones to their inviter</t>
  </si>
  <si>
    <t>Total Headcount</t>
  </si>
  <si>
    <t>• Age Group: Adult/Teen/Child/Infant for catering</t>
  </si>
  <si>
    <t>• RSVP Status: Yes/No/Pending/No Response</t>
  </si>
  <si>
    <t>Guest Breakdown</t>
  </si>
  <si>
    <t>• Table/Seat: Assign seating after RSVPs</t>
  </si>
  <si>
    <t>Total Guests</t>
  </si>
  <si>
    <t>Tips:</t>
  </si>
  <si>
    <t>A-List (Must Invite)</t>
  </si>
  <si>
    <t>• RSVP cells are color-coded automatically</t>
  </si>
  <si>
    <t>B-List (Want To)</t>
  </si>
  <si>
    <t>• Use Filter to view specific groups</t>
  </si>
  <si>
    <t>C-List (If Space)</t>
  </si>
  <si>
    <t>• Check Budget sheet for cost tracking</t>
  </si>
  <si>
    <t>• Delete sample data before adding your guests</t>
  </si>
  <si>
    <t>Adults</t>
  </si>
  <si>
    <t>Teens</t>
  </si>
  <si>
    <t>Children</t>
  </si>
  <si>
    <t>Infants</t>
  </si>
  <si>
    <t>By Side</t>
  </si>
  <si>
    <t>Partner 1's Family</t>
  </si>
  <si>
    <t>Mailing Status</t>
  </si>
  <si>
    <t>Save Dates Sent</t>
  </si>
  <si>
    <t>Invites Sent</t>
  </si>
  <si>
    <t>Gifts Received</t>
  </si>
  <si>
    <t>Thank Yous Sent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</si>
</sst>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$#,##0.00"/>
  </numFmts>
  <fonts count="24" x14ac:knownFonts="1">
    <font>
      <color theme="1"/>
      <family val="2"/>
      <scheme val="minor"/>
      <sz val="11"/>
      <name val="Calibri"/>
    </font>
    <font>
      <b/>
      <color rgb="FF374151"/>
      <sz val="24"/>
    </font>
    <font>
      <i/>
      <color rgb="FFB86347"/>
      <sz val="12"/>
    </font>
    <font>
      <b/>
      <color rgb="FF4D5B4D"/>
      <sz val="16"/>
    </font>
    <font>
      <sz val="11"/>
    </font>
    <font>
      <b/>
      <color rgb="FFB86347"/>
      <sz val="11"/>
    </font>
    <font>
      <b/>
      <color rgb="FF374151"/>
      <sz val="16"/>
    </font>
    <font>
      <i/>
      <sz val="12"/>
    </font>
    <font>
      <color rgb="FF4D5B4D"/>
      <sz val="11"/>
    </font>
    <font>
      <b/>
      <color rgb="FFB86347"/>
      <sz val="14"/>
    </font>
    <font>
      <b/>
      <color rgb="FFFFFFFF"/>
      <sz val="11"/>
    </font>
    <font>
      <b/>
      <color rgb="FF047857"/>
    </font>
    <font>
      <b/>
      <color rgb="FFD97706"/>
    </font>
    <font>
      <b/>
      <color rgb="FF6B7280"/>
    </font>
    <font>
      <b/>
      <color rgb="FFDC2626"/>
    </font>
    <font>
      <b/>
      <color rgb="FF374151"/>
      <sz val="18"/>
    </font>
    <font>
      <i/>
      <color rgb="FF666666"/>
    </font>
    <font>
      <b/>
      <color rgb="FF4D5B4D"/>
      <sz val="14"/>
    </font>
    <font/>
    <font>
      <b/>
      <sz val="14"/>
    </font>
    <font>
      <b/>
      <color rgb="FF374151"/>
      <sz val="20"/>
    </font>
    <font>
      <b/>
    </font>
    <font>
      <b/>
      <sz val="12"/>
    </font>
    <font>
      <b/>
      <color rgb="FF374151"/>
      <sz val="14"/>
    </font>
  </fonts>
  <fills count="12">
    <fill>
      <patternFill patternType="none"/>
    </fill>
    <fill>
      <patternFill patternType="gray125"/>
    </fill>
    <fill>
      <patternFill patternType="solid">
        <fgColor rgb="FFFDF8F6"/>
      </patternFill>
    </fill>
    <fill>
      <patternFill patternType="solid">
        <fgColor rgb="FF374151"/>
      </patternFill>
    </fill>
    <fill>
      <patternFill patternType="solid">
        <fgColor rgb="FFD1FAE5"/>
      </patternFill>
    </fill>
    <fill>
      <patternFill patternType="solid">
        <fgColor rgb="FFFAF8F5"/>
      </patternFill>
    </fill>
    <fill>
      <patternFill patternType="solid">
        <fgColor rgb="FFFEF3C7"/>
      </patternFill>
    </fill>
    <fill>
      <patternFill patternType="solid">
        <fgColor rgb="FFF3F4F6"/>
      </patternFill>
    </fill>
    <fill>
      <patternFill patternType="solid">
        <fgColor rgb="FFFEE2E2"/>
      </patternFill>
    </fill>
    <fill>
      <patternFill patternType="solid">
        <fgColor rgb="FF4D5B4D"/>
      </patternFill>
    </fill>
    <fill>
      <patternFill patternType="solid">
        <fgColor rgb="FFE3E7E3"/>
      </patternFill>
    </fill>
    <fill>
      <patternFill patternType="solid">
        <fgColor rgb="FFB86347"/>
      </patternFill>
    </fill>
  </fills>
  <borders count="6">
    <border>
      <left/>
      <right/>
      <top/>
      <bottom/>
      <diagonal/>
    </border>
    <border>
      <left/>
      <right style="medium">
        <color rgb="FFB86347"/>
      </right>
      <top style="medium">
        <color rgb="FFB86347"/>
      </top>
      <bottom/>
      <diagonal/>
    </border>
    <border>
      <left style="medium">
        <color rgb="FFB86347"/>
      </left>
      <right/>
      <top/>
      <bottom/>
      <diagonal/>
    </border>
    <border>
      <left/>
      <right style="medium">
        <color rgb="FFB86347"/>
      </right>
      <top/>
      <bottom/>
      <diagonal/>
    </border>
    <border>
      <left/>
      <right style="medium">
        <color rgb="FFB86347"/>
      </right>
      <top/>
      <bottom style="medium">
        <color rgb="FFB86347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2" borderId="1" xfId="0" applyFont="1" applyFill="1" applyBorder="1"/>
    <xf numFmtId="0" fontId="0" fillId="0" borderId="2" xfId="0" applyBorder="1"/>
    <xf numFmtId="0" fontId="0" fillId="0" borderId="3" xfId="0" applyBorder="1"/>
    <xf numFmtId="0" fontId="7" fillId="0" borderId="3" xfId="0" applyFont="1" applyBorder="1"/>
    <xf numFmtId="0" fontId="4" fillId="0" borderId="3" xfId="0" applyFont="1" applyBorder="1"/>
    <xf numFmtId="0" fontId="8" fillId="0" borderId="2" xfId="0" applyFont="1" applyBorder="1"/>
    <xf numFmtId="0" fontId="9" fillId="0" borderId="4" xfId="0" applyFont="1" applyBorder="1" applyAlignment="1">
      <alignment horizontal="center"/>
    </xf>
    <xf numFmtId="0" fontId="10" fillId="3" borderId="5" xfId="0" applyFont="1" applyFill="1" applyBorder="1" applyAlignment="1">
      <alignment horizontal="center" vertical="center"/>
    </xf>
    <xf numFmtId="0" fontId="11" fillId="4" borderId="0" xfId="0" applyFont="1" applyFill="1"/>
    <xf numFmtId="0" fontId="0" fillId="5" borderId="0" xfId="0" applyFill="1"/>
    <xf numFmtId="0" fontId="12" fillId="6" borderId="0" xfId="0" applyFont="1" applyFill="1"/>
    <xf numFmtId="0" fontId="13" fillId="7" borderId="0" xfId="0" applyFont="1" applyFill="1"/>
    <xf numFmtId="0" fontId="14" fillId="8" borderId="0" xfId="0" applyFont="1" applyFill="1"/>
    <xf numFmtId="0" fontId="10" fillId="9" borderId="0" xfId="0" applyFont="1" applyFill="1" applyAlignment="1">
      <alignment horizontal="center" vertical="center"/>
    </xf>
    <xf numFmtId="0" fontId="0" fillId="10" borderId="0" xfId="0" applyFill="1"/>
    <xf numFmtId="0" fontId="10" fillId="11" borderId="0" xfId="0" applyFont="1" applyFill="1" applyAlignment="1">
      <alignment horizontal="center" vertical="center"/>
    </xf>
    <xf numFmtId="0" fontId="0" fillId="2" borderId="0" xfId="0" applyFill="1"/>
    <xf numFmtId="0" fontId="15" fillId="0" borderId="0" xfId="0" applyFont="1"/>
    <xf numFmtId="0" fontId="9" fillId="0" borderId="0" xfId="0" applyFont="1"/>
    <xf numFmtId="164" fontId="0" fillId="0" borderId="0" xfId="0" applyNumberFormat="1"/>
    <xf numFmtId="0" fontId="16" fillId="0" borderId="0" xfId="0" applyFont="1"/>
    <xf numFmtId="9" fontId="0" fillId="0" borderId="0" xfId="0" applyNumberFormat="1"/>
    <xf numFmtId="0" fontId="17" fillId="0" borderId="0" xfId="0" applyFont="1"/>
    <xf numFmtId="0" fontId="18" fillId="0" borderId="0" xfId="0" applyFont="1"/>
    <xf numFmtId="0" fontId="19" fillId="0" borderId="0" xfId="0" applyFont="1"/>
    <xf numFmtId="164" fontId="19" fillId="2" borderId="0" xfId="0" applyNumberFormat="1" applyFont="1" applyFill="1"/>
    <xf numFmtId="164" fontId="19" fillId="0" borderId="0" xfId="0" applyNumberFormat="1" applyFont="1"/>
    <xf numFmtId="0" fontId="20" fillId="2" borderId="0" xfId="0" applyFont="1" applyFill="1"/>
    <xf numFmtId="0" fontId="21" fillId="0" borderId="0" xfId="0" applyFont="1"/>
    <xf numFmtId="0" fontId="22" fillId="0" borderId="0" xfId="0" applyFont="1"/>
    <xf numFmtId="0" fontId="23" fillId="0" borderId="0" xfId="0" applyFont="1"/>
  </cellXfs>
  <cellStyles count="1">
    <cellStyle name="Normal" xfId="0" builtinId="0"/>
  </cellStyles>
  <dxfs count="6">
    <dxf>
      <font>
        <b/>
        <color rgb="FF047857"/>
      </font>
      <fill>
        <patternFill patternType="solid">
          <bgColor rgb="FFD1FAE5"/>
        </patternFill>
      </fill>
    </dxf>
    <dxf>
      <font>
        <b/>
        <color rgb="FF6B7280"/>
      </font>
      <fill>
        <patternFill patternType="solid">
          <bgColor rgb="FFF3F4F6"/>
        </patternFill>
      </fill>
    </dxf>
    <dxf>
      <font>
        <b/>
        <color rgb="FFDC2626"/>
      </font>
      <fill>
        <patternFill patternType="solid">
          <bgColor rgb="FFFEE2E2"/>
        </patternFill>
      </fill>
    </dxf>
    <dxf>
      <font>
        <b/>
        <color rgb="FFD97706"/>
      </font>
      <fill>
        <patternFill patternType="solid">
          <bgColor rgb="FFFEF3C7"/>
        </patternFill>
      </fill>
    </dxf>
    <dxf>
      <font>
        <b/>
        <color rgb="FF047857"/>
      </font>
      <fill>
        <patternFill patternType="solid">
          <bgColor rgb="FFD1FAE5"/>
        </patternFill>
      </fill>
    </dxf>
    <dxf>
      <font>
        <b/>
        <color rgb="FFDC2626"/>
      </font>
      <fill>
        <patternFill patternType="solid">
          <bgColor rgb="FFFEE2E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42"/>
  <sheetFormatPr defaultRowHeight="15" outlineLevelRow="0" outlineLevelCol="0" x14ac:dyDescent="55"/>
  <cols>
    <col min="1" max="1" width="3" customWidth="1"/>
    <col min="2" max="3" width="45" customWidth="1"/>
    <col min="4" max="4" width="3" customWidth="1"/>
  </cols>
  <sheetData>
    <row r="2" spans="2:3" x14ac:dyDescent="0.25">
      <c r="B2" s="1" t="s">
        <v>0</v>
      </c>
      <c r="C2" s="1"/>
    </row>
    <row r="3" spans="2:3" x14ac:dyDescent="0.25">
      <c r="B3" s="2" t="s">
        <v>1</v>
      </c>
      <c r="C3" s="2"/>
    </row>
    <row r="5" spans="2:2" x14ac:dyDescent="0.25">
      <c r="B5" s="3" t="s">
        <v>2</v>
      </c>
    </row>
    <row r="7" spans="2:2" x14ac:dyDescent="0.25">
      <c r="B7" s="4" t="s">
        <v>3</v>
      </c>
    </row>
    <row r="8" spans="2:2" x14ac:dyDescent="0.25">
      <c r="B8" s="4" t="s">
        <v>4</v>
      </c>
    </row>
    <row r="9" spans="2:2" x14ac:dyDescent="0.25">
      <c r="B9" s="4" t="s">
        <v>5</v>
      </c>
    </row>
    <row r="10" spans="2:2" x14ac:dyDescent="0.25">
      <c r="B10" s="4" t="s">
        <v>6</v>
      </c>
    </row>
    <row r="11" spans="2:2" x14ac:dyDescent="0.25">
      <c r="B11" s="4" t="s">
        <v>7</v>
      </c>
    </row>
    <row r="14" spans="2:2" x14ac:dyDescent="0.25">
      <c r="B14" s="3" t="s">
        <v>8</v>
      </c>
    </row>
    <row r="16" spans="2:3" x14ac:dyDescent="0.25">
      <c r="B16" s="5" t="s">
        <v>9</v>
      </c>
      <c r="C16" s="4" t="s">
        <v>10</v>
      </c>
    </row>
    <row r="17" spans="2:3" x14ac:dyDescent="0.25">
      <c r="B17" s="5" t="s">
        <v>11</v>
      </c>
      <c r="C17" s="4" t="s">
        <v>12</v>
      </c>
    </row>
    <row r="18" spans="2:3" x14ac:dyDescent="0.25">
      <c r="B18" s="5" t="s">
        <v>13</v>
      </c>
      <c r="C18" s="4" t="s">
        <v>14</v>
      </c>
    </row>
    <row r="19" spans="2:3" x14ac:dyDescent="0.25">
      <c r="B19" s="5" t="s">
        <v>15</v>
      </c>
      <c r="C19" s="4" t="s">
        <v>16</v>
      </c>
    </row>
    <row r="20" spans="2:3" x14ac:dyDescent="0.25">
      <c r="B20" s="5" t="s">
        <v>17</v>
      </c>
      <c r="C20" s="4" t="s">
        <v>18</v>
      </c>
    </row>
    <row r="23" spans="2:2" x14ac:dyDescent="0.25">
      <c r="B23" s="3" t="s">
        <v>19</v>
      </c>
    </row>
    <row r="25" spans="2:2" x14ac:dyDescent="0.25">
      <c r="B25" s="4" t="s">
        <v>20</v>
      </c>
    </row>
    <row r="26" spans="2:2" x14ac:dyDescent="0.25">
      <c r="B26" s="4" t="s">
        <v>21</v>
      </c>
    </row>
    <row r="27" spans="2:2" x14ac:dyDescent="0.25">
      <c r="B27" s="4" t="s">
        <v>22</v>
      </c>
    </row>
    <row r="28" spans="2:2" x14ac:dyDescent="0.25">
      <c r="B28" s="4" t="s">
        <v>23</v>
      </c>
    </row>
    <row r="31" spans="2:3" x14ac:dyDescent="0.25">
      <c r="B31" s="6" t="s">
        <v>24</v>
      </c>
      <c r="C31" s="6"/>
    </row>
    <row r="32" spans="2:3" x14ac:dyDescent="0.25">
      <c r="B32" s="7"/>
      <c r="C32" s="8"/>
    </row>
    <row r="33" spans="2:3" x14ac:dyDescent="0.25">
      <c r="B33" s="9" t="s">
        <v>25</v>
      </c>
      <c r="C33" s="9"/>
    </row>
    <row r="34" spans="2:3" x14ac:dyDescent="0.25">
      <c r="B34" s="7"/>
      <c r="C34" s="8"/>
    </row>
    <row r="35" spans="2:3" x14ac:dyDescent="0.25">
      <c r="B35" s="10" t="s">
        <v>26</v>
      </c>
      <c r="C35" s="10"/>
    </row>
    <row r="36" spans="2:3" x14ac:dyDescent="0.25">
      <c r="B36" s="7"/>
      <c r="C36" s="8"/>
    </row>
    <row r="37" spans="2:3" x14ac:dyDescent="0.25">
      <c r="B37" s="11" t="s">
        <v>27</v>
      </c>
      <c r="C37" s="8"/>
    </row>
    <row r="38" spans="2:3" x14ac:dyDescent="0.25">
      <c r="B38" s="11" t="s">
        <v>28</v>
      </c>
      <c r="C38" s="8"/>
    </row>
    <row r="39" spans="2:3" x14ac:dyDescent="0.25">
      <c r="B39" s="11" t="s">
        <v>29</v>
      </c>
      <c r="C39" s="8"/>
    </row>
    <row r="40" spans="2:3" x14ac:dyDescent="0.25">
      <c r="B40" s="11" t="s">
        <v>30</v>
      </c>
      <c r="C40" s="8"/>
    </row>
    <row r="41" spans="2:3" x14ac:dyDescent="0.25">
      <c r="B41" s="7"/>
      <c r="C41" s="8"/>
    </row>
    <row r="42" spans="2:3" x14ac:dyDescent="0.25">
      <c r="B42" s="12" t="s">
        <v>31</v>
      </c>
      <c r="C42" s="12"/>
    </row>
  </sheetData>
  <mergeCells count="6">
    <mergeCell ref="B2:C2"/>
    <mergeCell ref="B3:C3"/>
    <mergeCell ref="B31:C31"/>
    <mergeCell ref="B33:C33"/>
    <mergeCell ref="B35:C35"/>
    <mergeCell ref="B42:C42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508"/>
  <sheetViews>
    <sheetView workbookViewId="0">
      <pane xSplit="2" ySplit="1" topLeftCell="C2" activePane="bottomRight" state="frozen"/>
      <selection pane="bottomRight"/>
    </sheetView>
  </sheetViews>
  <sheetFormatPr defaultRowHeight="15" outlineLevelRow="0" outlineLevelCol="0" x14ac:dyDescent="55"/>
  <cols>
    <col min="1" max="2" width="15" customWidth="1"/>
    <col min="3" max="3" width="14" customWidth="1"/>
    <col min="4" max="4" width="8" customWidth="1"/>
    <col min="5" max="6" width="15" customWidth="1"/>
    <col min="7" max="7" width="12" customWidth="1"/>
    <col min="8" max="8" width="25" customWidth="1"/>
    <col min="9" max="9" width="15" customWidth="1"/>
    <col min="10" max="10" width="8" customWidth="1"/>
    <col min="11" max="11" width="10" customWidth="1"/>
    <col min="12" max="12" width="12" customWidth="1"/>
    <col min="13" max="13" width="25" customWidth="1"/>
    <col min="14" max="14" width="15" customWidth="1"/>
    <col min="15" max="15" width="12" customWidth="1"/>
    <col min="16" max="16" width="14" customWidth="1"/>
    <col min="17" max="20" width="12" customWidth="1"/>
    <col min="21" max="21" width="20" customWidth="1"/>
    <col min="22" max="26" width="10" customWidth="1"/>
    <col min="27" max="28" width="14" customWidth="1"/>
    <col min="29" max="29" width="30" customWidth="1"/>
  </cols>
  <sheetData>
    <row r="1" ht="24" customHeight="1" spans="1:29" x14ac:dyDescent="0.25">
      <c r="A1" s="13" t="s">
        <v>32</v>
      </c>
      <c r="B1" s="13" t="s">
        <v>33</v>
      </c>
      <c r="C1" s="13" t="s">
        <v>34</v>
      </c>
      <c r="D1" s="13" t="s">
        <v>35</v>
      </c>
      <c r="E1" s="13" t="s">
        <v>36</v>
      </c>
      <c r="F1" s="13" t="s">
        <v>37</v>
      </c>
      <c r="G1" s="13" t="s">
        <v>38</v>
      </c>
      <c r="H1" s="13" t="s">
        <v>39</v>
      </c>
      <c r="I1" s="13" t="s">
        <v>40</v>
      </c>
      <c r="J1" s="13" t="s">
        <v>41</v>
      </c>
      <c r="K1" s="13" t="s">
        <v>42</v>
      </c>
      <c r="L1" s="13" t="s">
        <v>43</v>
      </c>
      <c r="M1" s="13" t="s">
        <v>44</v>
      </c>
      <c r="N1" s="13" t="s">
        <v>45</v>
      </c>
      <c r="O1" s="13" t="s">
        <v>46</v>
      </c>
      <c r="P1" s="13" t="s">
        <v>47</v>
      </c>
      <c r="Q1" s="13" t="s">
        <v>48</v>
      </c>
      <c r="R1" s="13" t="s">
        <v>49</v>
      </c>
      <c r="S1" s="13" t="s">
        <v>50</v>
      </c>
      <c r="T1" s="13" t="s">
        <v>51</v>
      </c>
      <c r="U1" s="13" t="s">
        <v>52</v>
      </c>
      <c r="V1" s="13" t="s">
        <v>53</v>
      </c>
      <c r="W1" s="13" t="s">
        <v>54</v>
      </c>
      <c r="X1" s="13" t="s">
        <v>55</v>
      </c>
      <c r="Y1" s="13" t="s">
        <v>56</v>
      </c>
      <c r="Z1" s="13" t="s">
        <v>57</v>
      </c>
      <c r="AA1" s="13" t="s">
        <v>58</v>
      </c>
      <c r="AB1" s="13" t="s">
        <v>59</v>
      </c>
      <c r="AC1" s="13" t="s">
        <v>60</v>
      </c>
    </row>
    <row r="2" spans="3:28" x14ac:dyDescent="0.25"/>
    <row r="3" spans="3:28" x14ac:dyDescent="0.25"/>
    <row r="4" spans="3:28" x14ac:dyDescent="0.25"/>
    <row r="5" spans="3:28" x14ac:dyDescent="0.25"/>
    <row r="6" spans="3:28" x14ac:dyDescent="0.25"/>
    <row r="7" spans="3:28" x14ac:dyDescent="0.25"/>
    <row r="8" spans="3:28" x14ac:dyDescent="0.25"/>
    <row r="9" spans="3:28" x14ac:dyDescent="0.25"/>
    <row r="10" spans="3:28" x14ac:dyDescent="0.25"/>
    <row r="11" spans="3:28" x14ac:dyDescent="0.25"/>
    <row r="12" spans="3:28" x14ac:dyDescent="0.25"/>
    <row r="13" spans="3:28" x14ac:dyDescent="0.25"/>
    <row r="14" spans="3:28" x14ac:dyDescent="0.25"/>
    <row r="15" spans="3:28" x14ac:dyDescent="0.25"/>
    <row r="16" spans="3:28" x14ac:dyDescent="0.25"/>
    <row r="17" spans="3:28" x14ac:dyDescent="0.25"/>
    <row r="18" spans="3:28" x14ac:dyDescent="0.25"/>
    <row r="19" spans="3:28" x14ac:dyDescent="0.25"/>
    <row r="20" spans="3:28" x14ac:dyDescent="0.25"/>
    <row r="21" spans="3:28" x14ac:dyDescent="0.25"/>
    <row r="22" spans="3:28" x14ac:dyDescent="0.25"/>
    <row r="23" spans="3:28" x14ac:dyDescent="0.25"/>
    <row r="24" spans="3:28" x14ac:dyDescent="0.25"/>
    <row r="25" spans="3:28" x14ac:dyDescent="0.25"/>
    <row r="26" spans="3:28" x14ac:dyDescent="0.25"/>
    <row r="27" spans="3:28" x14ac:dyDescent="0.25"/>
    <row r="28" spans="3:28" x14ac:dyDescent="0.25"/>
    <row r="29" spans="3:28" x14ac:dyDescent="0.25"/>
    <row r="30" spans="3:28" x14ac:dyDescent="0.25"/>
    <row r="31" spans="3:28" x14ac:dyDescent="0.25"/>
    <row r="32" spans="3:28" x14ac:dyDescent="0.25"/>
    <row r="33" spans="3:28" x14ac:dyDescent="0.25"/>
    <row r="34" spans="3:28" x14ac:dyDescent="0.25"/>
    <row r="35" spans="3:28" x14ac:dyDescent="0.25"/>
    <row r="36" spans="3:28" x14ac:dyDescent="0.25"/>
    <row r="37" spans="3:28" x14ac:dyDescent="0.25"/>
    <row r="38" spans="3:28" x14ac:dyDescent="0.25"/>
    <row r="39" spans="3:28" x14ac:dyDescent="0.25"/>
    <row r="40" spans="3:28" x14ac:dyDescent="0.25"/>
    <row r="41" spans="3:28" x14ac:dyDescent="0.25"/>
    <row r="42" spans="3:28" x14ac:dyDescent="0.25"/>
    <row r="43" spans="3:28" x14ac:dyDescent="0.25"/>
    <row r="44" spans="3:28" x14ac:dyDescent="0.25"/>
    <row r="45" spans="3:28" x14ac:dyDescent="0.25"/>
    <row r="46" spans="3:28" x14ac:dyDescent="0.25"/>
    <row r="47" spans="3:28" x14ac:dyDescent="0.25"/>
    <row r="48" spans="3:28" x14ac:dyDescent="0.25"/>
    <row r="49" spans="3:28" x14ac:dyDescent="0.25"/>
    <row r="50" spans="3:28" x14ac:dyDescent="0.25"/>
    <row r="51" spans="3:28" x14ac:dyDescent="0.25"/>
    <row r="52" spans="3:28" x14ac:dyDescent="0.25"/>
    <row r="53" spans="3:28" x14ac:dyDescent="0.25"/>
    <row r="54" spans="3:28" x14ac:dyDescent="0.25"/>
    <row r="55" spans="3:28" x14ac:dyDescent="0.25"/>
    <row r="56" spans="3:28" x14ac:dyDescent="0.25"/>
    <row r="57" spans="3:28" x14ac:dyDescent="0.25"/>
    <row r="58" spans="3:28" x14ac:dyDescent="0.25"/>
    <row r="59" spans="3:28" x14ac:dyDescent="0.25"/>
    <row r="60" spans="3:28" x14ac:dyDescent="0.25"/>
    <row r="61" spans="3:28" x14ac:dyDescent="0.25"/>
    <row r="62" spans="3:28" x14ac:dyDescent="0.25"/>
    <row r="63" spans="3:28" x14ac:dyDescent="0.25"/>
    <row r="64" spans="3:28" x14ac:dyDescent="0.25"/>
    <row r="65" spans="3:28" x14ac:dyDescent="0.25"/>
    <row r="66" spans="3:28" x14ac:dyDescent="0.25"/>
    <row r="67" spans="3:28" x14ac:dyDescent="0.25"/>
    <row r="68" spans="3:28" x14ac:dyDescent="0.25"/>
    <row r="69" spans="3:28" x14ac:dyDescent="0.25"/>
    <row r="70" spans="3:28" x14ac:dyDescent="0.25"/>
    <row r="71" spans="3:28" x14ac:dyDescent="0.25"/>
    <row r="72" spans="3:28" x14ac:dyDescent="0.25"/>
    <row r="73" spans="3:28" x14ac:dyDescent="0.25"/>
    <row r="74" spans="3:28" x14ac:dyDescent="0.25"/>
    <row r="75" spans="3:28" x14ac:dyDescent="0.25"/>
    <row r="76" spans="3:28" x14ac:dyDescent="0.25"/>
    <row r="77" spans="3:28" x14ac:dyDescent="0.25"/>
    <row r="78" spans="3:28" x14ac:dyDescent="0.25"/>
    <row r="79" spans="3:28" x14ac:dyDescent="0.25"/>
    <row r="80" spans="3:28" x14ac:dyDescent="0.25"/>
    <row r="81" spans="3:28" x14ac:dyDescent="0.25"/>
    <row r="82" spans="3:28" x14ac:dyDescent="0.25"/>
    <row r="83" spans="3:28" x14ac:dyDescent="0.25"/>
    <row r="84" spans="3:28" x14ac:dyDescent="0.25"/>
    <row r="85" spans="3:28" x14ac:dyDescent="0.25"/>
    <row r="86" spans="3:28" x14ac:dyDescent="0.25"/>
    <row r="87" spans="3:28" x14ac:dyDescent="0.25"/>
    <row r="88" spans="3:28" x14ac:dyDescent="0.25"/>
    <row r="89" spans="3:28" x14ac:dyDescent="0.25"/>
    <row r="90" spans="3:28" x14ac:dyDescent="0.25"/>
    <row r="91" spans="3:28" x14ac:dyDescent="0.25"/>
    <row r="92" spans="3:28" x14ac:dyDescent="0.25"/>
    <row r="93" spans="3:28" x14ac:dyDescent="0.25"/>
    <row r="94" spans="3:28" x14ac:dyDescent="0.25"/>
    <row r="95" spans="3:28" x14ac:dyDescent="0.25"/>
    <row r="96" spans="3:28" x14ac:dyDescent="0.25"/>
    <row r="97" spans="3:28" x14ac:dyDescent="0.25"/>
    <row r="98" spans="3:28" x14ac:dyDescent="0.25"/>
    <row r="99" spans="3:28" x14ac:dyDescent="0.25"/>
    <row r="100" spans="3:28" x14ac:dyDescent="0.25"/>
    <row r="101" spans="3:28" x14ac:dyDescent="0.25"/>
    <row r="102" spans="3:28" x14ac:dyDescent="0.25"/>
    <row r="103" spans="3:28" x14ac:dyDescent="0.25"/>
    <row r="104" spans="3:28" x14ac:dyDescent="0.25"/>
    <row r="105" spans="3:28" x14ac:dyDescent="0.25"/>
    <row r="106" spans="3:28" x14ac:dyDescent="0.25"/>
    <row r="107" spans="3:28" x14ac:dyDescent="0.25"/>
    <row r="108" spans="3:28" x14ac:dyDescent="0.25"/>
    <row r="109" spans="3:28" x14ac:dyDescent="0.25"/>
    <row r="110" spans="3:28" x14ac:dyDescent="0.25"/>
    <row r="111" spans="3:28" x14ac:dyDescent="0.25"/>
    <row r="112" spans="3:28" x14ac:dyDescent="0.25"/>
    <row r="113" spans="3:28" x14ac:dyDescent="0.25"/>
    <row r="114" spans="3:28" x14ac:dyDescent="0.25"/>
    <row r="115" spans="3:28" x14ac:dyDescent="0.25"/>
    <row r="116" spans="3:28" x14ac:dyDescent="0.25"/>
    <row r="117" spans="3:28" x14ac:dyDescent="0.25"/>
    <row r="118" spans="3:28" x14ac:dyDescent="0.25"/>
    <row r="119" spans="3:28" x14ac:dyDescent="0.25"/>
    <row r="120" spans="3:28" x14ac:dyDescent="0.25"/>
    <row r="121" spans="3:28" x14ac:dyDescent="0.25"/>
    <row r="122" spans="3:28" x14ac:dyDescent="0.25"/>
    <row r="123" spans="3:28" x14ac:dyDescent="0.25"/>
    <row r="124" spans="3:28" x14ac:dyDescent="0.25"/>
    <row r="125" spans="3:28" x14ac:dyDescent="0.25"/>
    <row r="126" spans="3:28" x14ac:dyDescent="0.25"/>
    <row r="127" spans="3:28" x14ac:dyDescent="0.25"/>
    <row r="128" spans="3:28" x14ac:dyDescent="0.25"/>
    <row r="129" spans="3:28" x14ac:dyDescent="0.25"/>
    <row r="130" spans="3:28" x14ac:dyDescent="0.25"/>
    <row r="131" spans="3:28" x14ac:dyDescent="0.25"/>
    <row r="132" spans="3:28" x14ac:dyDescent="0.25"/>
    <row r="133" spans="3:28" x14ac:dyDescent="0.25"/>
    <row r="134" spans="3:28" x14ac:dyDescent="0.25"/>
    <row r="135" spans="3:28" x14ac:dyDescent="0.25"/>
    <row r="136" spans="3:28" x14ac:dyDescent="0.25"/>
    <row r="137" spans="3:28" x14ac:dyDescent="0.25"/>
    <row r="138" spans="3:28" x14ac:dyDescent="0.25"/>
    <row r="139" spans="3:28" x14ac:dyDescent="0.25"/>
    <row r="140" spans="3:28" x14ac:dyDescent="0.25"/>
    <row r="141" spans="3:28" x14ac:dyDescent="0.25"/>
    <row r="142" spans="3:28" x14ac:dyDescent="0.25"/>
    <row r="143" spans="3:28" x14ac:dyDescent="0.25"/>
    <row r="144" spans="3:28" x14ac:dyDescent="0.25"/>
    <row r="145" spans="3:28" x14ac:dyDescent="0.25"/>
    <row r="146" spans="3:28" x14ac:dyDescent="0.25"/>
    <row r="147" spans="3:28" x14ac:dyDescent="0.25"/>
    <row r="148" spans="3:28" x14ac:dyDescent="0.25"/>
    <row r="149" spans="3:28" x14ac:dyDescent="0.25"/>
    <row r="150" spans="3:28" x14ac:dyDescent="0.25"/>
    <row r="151" spans="3:28" x14ac:dyDescent="0.25"/>
    <row r="152" spans="3:28" x14ac:dyDescent="0.25"/>
    <row r="153" spans="3:28" x14ac:dyDescent="0.25"/>
    <row r="154" spans="3:28" x14ac:dyDescent="0.25"/>
    <row r="155" spans="3:28" x14ac:dyDescent="0.25"/>
    <row r="156" spans="3:28" x14ac:dyDescent="0.25"/>
    <row r="157" spans="3:28" x14ac:dyDescent="0.25"/>
    <row r="158" spans="3:28" x14ac:dyDescent="0.25"/>
    <row r="159" spans="3:28" x14ac:dyDescent="0.25"/>
    <row r="160" spans="3:28" x14ac:dyDescent="0.25"/>
    <row r="161" spans="3:28" x14ac:dyDescent="0.25"/>
    <row r="162" spans="3:28" x14ac:dyDescent="0.25"/>
    <row r="163" spans="3:28" x14ac:dyDescent="0.25"/>
    <row r="164" spans="3:28" x14ac:dyDescent="0.25"/>
    <row r="165" spans="3:28" x14ac:dyDescent="0.25"/>
    <row r="166" spans="3:28" x14ac:dyDescent="0.25"/>
    <row r="167" spans="3:28" x14ac:dyDescent="0.25"/>
    <row r="168" spans="3:28" x14ac:dyDescent="0.25"/>
    <row r="169" spans="3:28" x14ac:dyDescent="0.25"/>
    <row r="170" spans="3:28" x14ac:dyDescent="0.25"/>
    <row r="171" spans="3:28" x14ac:dyDescent="0.25"/>
    <row r="172" spans="3:28" x14ac:dyDescent="0.25"/>
    <row r="173" spans="3:28" x14ac:dyDescent="0.25"/>
    <row r="174" spans="3:28" x14ac:dyDescent="0.25"/>
    <row r="175" spans="3:28" x14ac:dyDescent="0.25"/>
    <row r="176" spans="3:28" x14ac:dyDescent="0.25"/>
    <row r="177" spans="3:28" x14ac:dyDescent="0.25"/>
    <row r="178" spans="3:28" x14ac:dyDescent="0.25"/>
    <row r="179" spans="3:28" x14ac:dyDescent="0.25"/>
    <row r="180" spans="3:28" x14ac:dyDescent="0.25"/>
    <row r="181" spans="3:28" x14ac:dyDescent="0.25"/>
    <row r="182" spans="3:28" x14ac:dyDescent="0.25"/>
    <row r="183" spans="3:28" x14ac:dyDescent="0.25"/>
    <row r="184" spans="3:28" x14ac:dyDescent="0.25"/>
    <row r="185" spans="3:28" x14ac:dyDescent="0.25"/>
    <row r="186" spans="3:28" x14ac:dyDescent="0.25"/>
    <row r="187" spans="3:28" x14ac:dyDescent="0.25"/>
    <row r="188" spans="3:28" x14ac:dyDescent="0.25"/>
    <row r="189" spans="3:28" x14ac:dyDescent="0.25"/>
    <row r="190" spans="3:28" x14ac:dyDescent="0.25"/>
    <row r="191" spans="3:28" x14ac:dyDescent="0.25"/>
    <row r="192" spans="3:28" x14ac:dyDescent="0.25"/>
    <row r="193" spans="3:28" x14ac:dyDescent="0.25"/>
    <row r="194" spans="3:28" x14ac:dyDescent="0.25"/>
    <row r="195" spans="3:28" x14ac:dyDescent="0.25"/>
    <row r="196" spans="3:28" x14ac:dyDescent="0.25"/>
    <row r="197" spans="3:28" x14ac:dyDescent="0.25"/>
    <row r="198" spans="3:28" x14ac:dyDescent="0.25"/>
    <row r="199" spans="3:28" x14ac:dyDescent="0.25"/>
    <row r="200" spans="3:28" x14ac:dyDescent="0.25"/>
    <row r="201" spans="3:28" x14ac:dyDescent="0.25"/>
    <row r="202" spans="3:28" x14ac:dyDescent="0.25"/>
    <row r="203" spans="3:28" x14ac:dyDescent="0.25"/>
    <row r="204" spans="3:28" x14ac:dyDescent="0.25"/>
    <row r="205" spans="3:28" x14ac:dyDescent="0.25"/>
    <row r="206" spans="3:28" x14ac:dyDescent="0.25"/>
    <row r="207" spans="3:28" x14ac:dyDescent="0.25"/>
    <row r="208" spans="3:28" x14ac:dyDescent="0.25"/>
    <row r="209" spans="3:28" x14ac:dyDescent="0.25"/>
    <row r="210" spans="3:28" x14ac:dyDescent="0.25"/>
    <row r="211" spans="3:28" x14ac:dyDescent="0.25"/>
    <row r="212" spans="3:28" x14ac:dyDescent="0.25"/>
    <row r="213" spans="3:28" x14ac:dyDescent="0.25"/>
    <row r="214" spans="3:28" x14ac:dyDescent="0.25"/>
    <row r="215" spans="3:28" x14ac:dyDescent="0.25"/>
    <row r="216" spans="3:28" x14ac:dyDescent="0.25"/>
    <row r="217" spans="3:28" x14ac:dyDescent="0.25"/>
    <row r="218" spans="3:28" x14ac:dyDescent="0.25"/>
    <row r="219" spans="3:28" x14ac:dyDescent="0.25"/>
    <row r="220" spans="3:28" x14ac:dyDescent="0.25"/>
    <row r="221" spans="3:28" x14ac:dyDescent="0.25"/>
    <row r="222" spans="3:28" x14ac:dyDescent="0.25"/>
    <row r="223" spans="3:28" x14ac:dyDescent="0.25"/>
    <row r="224" spans="3:28" x14ac:dyDescent="0.25"/>
    <row r="225" spans="3:28" x14ac:dyDescent="0.25"/>
    <row r="226" spans="3:28" x14ac:dyDescent="0.25"/>
    <row r="227" spans="3:28" x14ac:dyDescent="0.25"/>
    <row r="228" spans="3:28" x14ac:dyDescent="0.25"/>
    <row r="229" spans="3:28" x14ac:dyDescent="0.25"/>
    <row r="230" spans="3:28" x14ac:dyDescent="0.25"/>
    <row r="231" spans="3:28" x14ac:dyDescent="0.25"/>
    <row r="232" spans="3:28" x14ac:dyDescent="0.25"/>
    <row r="233" spans="3:28" x14ac:dyDescent="0.25"/>
    <row r="234" spans="3:28" x14ac:dyDescent="0.25"/>
    <row r="235" spans="3:28" x14ac:dyDescent="0.25"/>
    <row r="236" spans="3:28" x14ac:dyDescent="0.25"/>
    <row r="237" spans="3:28" x14ac:dyDescent="0.25"/>
    <row r="238" spans="3:28" x14ac:dyDescent="0.25"/>
    <row r="239" spans="3:28" x14ac:dyDescent="0.25"/>
    <row r="240" spans="3:28" x14ac:dyDescent="0.25"/>
    <row r="241" spans="3:28" x14ac:dyDescent="0.25"/>
    <row r="242" spans="3:28" x14ac:dyDescent="0.25"/>
    <row r="243" spans="3:28" x14ac:dyDescent="0.25"/>
    <row r="244" spans="3:28" x14ac:dyDescent="0.25"/>
    <row r="245" spans="3:28" x14ac:dyDescent="0.25"/>
    <row r="246" spans="3:28" x14ac:dyDescent="0.25"/>
    <row r="247" spans="3:28" x14ac:dyDescent="0.25"/>
    <row r="248" spans="3:28" x14ac:dyDescent="0.25"/>
    <row r="249" spans="3:28" x14ac:dyDescent="0.25"/>
    <row r="250" spans="3:28" x14ac:dyDescent="0.25"/>
    <row r="251" spans="3:28" x14ac:dyDescent="0.25"/>
    <row r="252" spans="3:28" x14ac:dyDescent="0.25"/>
    <row r="253" spans="3:28" x14ac:dyDescent="0.25"/>
    <row r="254" spans="3:28" x14ac:dyDescent="0.25"/>
    <row r="255" spans="3:28" x14ac:dyDescent="0.25"/>
    <row r="256" spans="3:28" x14ac:dyDescent="0.25"/>
    <row r="257" spans="3:28" x14ac:dyDescent="0.25"/>
    <row r="258" spans="3:28" x14ac:dyDescent="0.25"/>
    <row r="259" spans="3:28" x14ac:dyDescent="0.25"/>
    <row r="260" spans="3:28" x14ac:dyDescent="0.25"/>
    <row r="261" spans="3:28" x14ac:dyDescent="0.25"/>
    <row r="262" spans="3:28" x14ac:dyDescent="0.25"/>
    <row r="263" spans="3:28" x14ac:dyDescent="0.25"/>
    <row r="264" spans="3:28" x14ac:dyDescent="0.25"/>
    <row r="265" spans="3:28" x14ac:dyDescent="0.25"/>
    <row r="266" spans="3:28" x14ac:dyDescent="0.25"/>
    <row r="267" spans="3:28" x14ac:dyDescent="0.25"/>
    <row r="268" spans="3:28" x14ac:dyDescent="0.25"/>
    <row r="269" spans="3:28" x14ac:dyDescent="0.25"/>
    <row r="270" spans="3:28" x14ac:dyDescent="0.25"/>
    <row r="271" spans="3:28" x14ac:dyDescent="0.25"/>
    <row r="272" spans="3:28" x14ac:dyDescent="0.25"/>
    <row r="273" spans="3:28" x14ac:dyDescent="0.25"/>
    <row r="274" spans="3:28" x14ac:dyDescent="0.25"/>
    <row r="275" spans="3:28" x14ac:dyDescent="0.25"/>
    <row r="276" spans="3:28" x14ac:dyDescent="0.25"/>
    <row r="277" spans="3:28" x14ac:dyDescent="0.25"/>
    <row r="278" spans="3:28" x14ac:dyDescent="0.25"/>
    <row r="279" spans="3:28" x14ac:dyDescent="0.25"/>
    <row r="280" spans="3:28" x14ac:dyDescent="0.25"/>
    <row r="281" spans="3:28" x14ac:dyDescent="0.25"/>
    <row r="282" spans="3:28" x14ac:dyDescent="0.25"/>
    <row r="283" spans="3:28" x14ac:dyDescent="0.25"/>
    <row r="284" spans="3:28" x14ac:dyDescent="0.25"/>
    <row r="285" spans="3:28" x14ac:dyDescent="0.25"/>
    <row r="286" spans="3:28" x14ac:dyDescent="0.25"/>
    <row r="287" spans="3:28" x14ac:dyDescent="0.25"/>
    <row r="288" spans="3:28" x14ac:dyDescent="0.25"/>
    <row r="289" spans="3:28" x14ac:dyDescent="0.25"/>
    <row r="290" spans="3:28" x14ac:dyDescent="0.25"/>
    <row r="291" spans="3:28" x14ac:dyDescent="0.25"/>
    <row r="292" spans="3:28" x14ac:dyDescent="0.25"/>
    <row r="293" spans="3:28" x14ac:dyDescent="0.25"/>
    <row r="294" spans="3:28" x14ac:dyDescent="0.25"/>
    <row r="295" spans="3:28" x14ac:dyDescent="0.25"/>
    <row r="296" spans="3:28" x14ac:dyDescent="0.25"/>
    <row r="297" spans="3:28" x14ac:dyDescent="0.25"/>
    <row r="298" spans="3:28" x14ac:dyDescent="0.25"/>
    <row r="299" spans="3:28" x14ac:dyDescent="0.25"/>
    <row r="300" spans="3:28" x14ac:dyDescent="0.25"/>
    <row r="301" spans="3:28" x14ac:dyDescent="0.25"/>
    <row r="302" spans="3:28" x14ac:dyDescent="0.25"/>
    <row r="303" spans="3:28" x14ac:dyDescent="0.25"/>
    <row r="304" spans="3:28" x14ac:dyDescent="0.25"/>
    <row r="305" spans="3:28" x14ac:dyDescent="0.25"/>
    <row r="306" spans="3:28" x14ac:dyDescent="0.25"/>
    <row r="307" spans="3:28" x14ac:dyDescent="0.25"/>
    <row r="308" spans="3:28" x14ac:dyDescent="0.25"/>
    <row r="309" spans="3:28" x14ac:dyDescent="0.25"/>
    <row r="310" spans="3:28" x14ac:dyDescent="0.25"/>
    <row r="311" spans="3:28" x14ac:dyDescent="0.25"/>
    <row r="312" spans="3:28" x14ac:dyDescent="0.25"/>
    <row r="313" spans="3:28" x14ac:dyDescent="0.25"/>
    <row r="314" spans="3:28" x14ac:dyDescent="0.25"/>
    <row r="315" spans="3:28" x14ac:dyDescent="0.25"/>
    <row r="316" spans="3:28" x14ac:dyDescent="0.25"/>
    <row r="317" spans="3:28" x14ac:dyDescent="0.25"/>
    <row r="318" spans="3:28" x14ac:dyDescent="0.25"/>
    <row r="319" spans="3:28" x14ac:dyDescent="0.25"/>
    <row r="320" spans="3:28" x14ac:dyDescent="0.25"/>
    <row r="321" spans="3:28" x14ac:dyDescent="0.25"/>
    <row r="322" spans="3:28" x14ac:dyDescent="0.25"/>
    <row r="323" spans="3:28" x14ac:dyDescent="0.25"/>
    <row r="324" spans="3:28" x14ac:dyDescent="0.25"/>
    <row r="325" spans="3:28" x14ac:dyDescent="0.25"/>
    <row r="326" spans="3:28" x14ac:dyDescent="0.25"/>
    <row r="327" spans="3:28" x14ac:dyDescent="0.25"/>
    <row r="328" spans="3:28" x14ac:dyDescent="0.25"/>
    <row r="329" spans="3:28" x14ac:dyDescent="0.25"/>
    <row r="330" spans="3:28" x14ac:dyDescent="0.25"/>
    <row r="331" spans="3:28" x14ac:dyDescent="0.25"/>
    <row r="332" spans="3:28" x14ac:dyDescent="0.25"/>
    <row r="333" spans="3:28" x14ac:dyDescent="0.25"/>
    <row r="334" spans="3:28" x14ac:dyDescent="0.25"/>
    <row r="335" spans="3:28" x14ac:dyDescent="0.25"/>
    <row r="336" spans="3:28" x14ac:dyDescent="0.25"/>
    <row r="337" spans="3:28" x14ac:dyDescent="0.25"/>
    <row r="338" spans="3:28" x14ac:dyDescent="0.25"/>
    <row r="339" spans="3:28" x14ac:dyDescent="0.25"/>
    <row r="340" spans="3:28" x14ac:dyDescent="0.25"/>
    <row r="341" spans="3:28" x14ac:dyDescent="0.25"/>
    <row r="342" spans="3:28" x14ac:dyDescent="0.25"/>
    <row r="343" spans="3:28" x14ac:dyDescent="0.25"/>
    <row r="344" spans="3:28" x14ac:dyDescent="0.25"/>
    <row r="345" spans="3:28" x14ac:dyDescent="0.25"/>
    <row r="346" spans="3:28" x14ac:dyDescent="0.25"/>
    <row r="347" spans="3:28" x14ac:dyDescent="0.25"/>
    <row r="348" spans="3:28" x14ac:dyDescent="0.25"/>
    <row r="349" spans="3:28" x14ac:dyDescent="0.25"/>
    <row r="350" spans="3:28" x14ac:dyDescent="0.25"/>
    <row r="351" spans="3:28" x14ac:dyDescent="0.25"/>
    <row r="352" spans="3:28" x14ac:dyDescent="0.25"/>
    <row r="353" spans="3:28" x14ac:dyDescent="0.25"/>
    <row r="354" spans="3:28" x14ac:dyDescent="0.25"/>
    <row r="355" spans="3:28" x14ac:dyDescent="0.25"/>
    <row r="356" spans="3:28" x14ac:dyDescent="0.25"/>
    <row r="357" spans="3:28" x14ac:dyDescent="0.25"/>
    <row r="358" spans="3:28" x14ac:dyDescent="0.25"/>
    <row r="359" spans="3:28" x14ac:dyDescent="0.25"/>
    <row r="360" spans="3:28" x14ac:dyDescent="0.25"/>
    <row r="361" spans="3:28" x14ac:dyDescent="0.25"/>
    <row r="362" spans="3:28" x14ac:dyDescent="0.25"/>
    <row r="363" spans="3:28" x14ac:dyDescent="0.25"/>
    <row r="364" spans="3:28" x14ac:dyDescent="0.25"/>
    <row r="365" spans="3:28" x14ac:dyDescent="0.25"/>
    <row r="366" spans="3:28" x14ac:dyDescent="0.25"/>
    <row r="367" spans="3:28" x14ac:dyDescent="0.25"/>
    <row r="368" spans="3:28" x14ac:dyDescent="0.25"/>
    <row r="369" spans="3:28" x14ac:dyDescent="0.25"/>
    <row r="370" spans="3:28" x14ac:dyDescent="0.25"/>
    <row r="371" spans="3:28" x14ac:dyDescent="0.25"/>
    <row r="372" spans="3:28" x14ac:dyDescent="0.25"/>
    <row r="373" spans="3:28" x14ac:dyDescent="0.25"/>
    <row r="374" spans="3:28" x14ac:dyDescent="0.25"/>
    <row r="375" spans="3:28" x14ac:dyDescent="0.25"/>
    <row r="376" spans="3:28" x14ac:dyDescent="0.25"/>
    <row r="377" spans="3:28" x14ac:dyDescent="0.25"/>
    <row r="378" spans="3:28" x14ac:dyDescent="0.25"/>
    <row r="379" spans="3:28" x14ac:dyDescent="0.25"/>
    <row r="380" spans="3:28" x14ac:dyDescent="0.25"/>
    <row r="381" spans="3:28" x14ac:dyDescent="0.25"/>
    <row r="382" spans="3:28" x14ac:dyDescent="0.25"/>
    <row r="383" spans="3:28" x14ac:dyDescent="0.25"/>
    <row r="384" spans="3:28" x14ac:dyDescent="0.25"/>
    <row r="385" spans="3:28" x14ac:dyDescent="0.25"/>
    <row r="386" spans="3:28" x14ac:dyDescent="0.25"/>
    <row r="387" spans="3:28" x14ac:dyDescent="0.25"/>
    <row r="388" spans="3:28" x14ac:dyDescent="0.25"/>
    <row r="389" spans="3:28" x14ac:dyDescent="0.25"/>
    <row r="390" spans="3:28" x14ac:dyDescent="0.25"/>
    <row r="391" spans="3:28" x14ac:dyDescent="0.25"/>
    <row r="392" spans="3:28" x14ac:dyDescent="0.25"/>
    <row r="393" spans="3:28" x14ac:dyDescent="0.25"/>
    <row r="394" spans="3:28" x14ac:dyDescent="0.25"/>
    <row r="395" spans="3:28" x14ac:dyDescent="0.25"/>
    <row r="396" spans="3:28" x14ac:dyDescent="0.25"/>
    <row r="397" spans="3:28" x14ac:dyDescent="0.25"/>
    <row r="398" spans="3:28" x14ac:dyDescent="0.25"/>
    <row r="399" spans="3:28" x14ac:dyDescent="0.25"/>
    <row r="400" spans="3:28" x14ac:dyDescent="0.25"/>
    <row r="401" spans="3:28" x14ac:dyDescent="0.25"/>
    <row r="402" spans="3:28" x14ac:dyDescent="0.25"/>
    <row r="403" spans="3:28" x14ac:dyDescent="0.25"/>
    <row r="404" spans="3:28" x14ac:dyDescent="0.25"/>
    <row r="405" spans="3:28" x14ac:dyDescent="0.25"/>
    <row r="406" spans="3:28" x14ac:dyDescent="0.25"/>
    <row r="407" spans="3:28" x14ac:dyDescent="0.25"/>
    <row r="408" spans="3:28" x14ac:dyDescent="0.25"/>
    <row r="409" spans="3:28" x14ac:dyDescent="0.25"/>
    <row r="410" spans="3:28" x14ac:dyDescent="0.25"/>
    <row r="411" spans="3:28" x14ac:dyDescent="0.25"/>
    <row r="412" spans="3:28" x14ac:dyDescent="0.25"/>
    <row r="413" spans="3:28" x14ac:dyDescent="0.25"/>
    <row r="414" spans="3:28" x14ac:dyDescent="0.25"/>
    <row r="415" spans="3:28" x14ac:dyDescent="0.25"/>
    <row r="416" spans="3:28" x14ac:dyDescent="0.25"/>
    <row r="417" spans="3:28" x14ac:dyDescent="0.25"/>
    <row r="418" spans="3:28" x14ac:dyDescent="0.25"/>
    <row r="419" spans="3:28" x14ac:dyDescent="0.25"/>
    <row r="420" spans="3:28" x14ac:dyDescent="0.25"/>
    <row r="421" spans="3:28" x14ac:dyDescent="0.25"/>
    <row r="422" spans="3:28" x14ac:dyDescent="0.25"/>
    <row r="423" spans="3:28" x14ac:dyDescent="0.25"/>
    <row r="424" spans="3:28" x14ac:dyDescent="0.25"/>
    <row r="425" spans="3:28" x14ac:dyDescent="0.25"/>
    <row r="426" spans="3:28" x14ac:dyDescent="0.25"/>
    <row r="427" spans="3:28" x14ac:dyDescent="0.25"/>
    <row r="428" spans="3:28" x14ac:dyDescent="0.25"/>
    <row r="429" spans="3:28" x14ac:dyDescent="0.25"/>
    <row r="430" spans="3:28" x14ac:dyDescent="0.25"/>
    <row r="431" spans="3:28" x14ac:dyDescent="0.25"/>
    <row r="432" spans="3:28" x14ac:dyDescent="0.25"/>
    <row r="433" spans="3:28" x14ac:dyDescent="0.25"/>
    <row r="434" spans="3:28" x14ac:dyDescent="0.25"/>
    <row r="435" spans="3:28" x14ac:dyDescent="0.25"/>
    <row r="436" spans="3:28" x14ac:dyDescent="0.25"/>
    <row r="437" spans="3:28" x14ac:dyDescent="0.25"/>
    <row r="438" spans="3:28" x14ac:dyDescent="0.25"/>
    <row r="439" spans="3:28" x14ac:dyDescent="0.25"/>
    <row r="440" spans="3:28" x14ac:dyDescent="0.25"/>
    <row r="441" spans="3:28" x14ac:dyDescent="0.25"/>
    <row r="442" spans="3:28" x14ac:dyDescent="0.25"/>
    <row r="443" spans="3:28" x14ac:dyDescent="0.25"/>
    <row r="444" spans="3:28" x14ac:dyDescent="0.25"/>
    <row r="445" spans="3:28" x14ac:dyDescent="0.25"/>
    <row r="446" spans="3:28" x14ac:dyDescent="0.25"/>
    <row r="447" spans="3:28" x14ac:dyDescent="0.25"/>
    <row r="448" spans="3:28" x14ac:dyDescent="0.25"/>
    <row r="449" spans="3:28" x14ac:dyDescent="0.25"/>
    <row r="450" spans="3:28" x14ac:dyDescent="0.25"/>
    <row r="451" spans="3:28" x14ac:dyDescent="0.25"/>
    <row r="452" spans="3:28" x14ac:dyDescent="0.25"/>
    <row r="453" spans="3:28" x14ac:dyDescent="0.25"/>
    <row r="454" spans="3:28" x14ac:dyDescent="0.25"/>
    <row r="455" spans="3:28" x14ac:dyDescent="0.25"/>
    <row r="456" spans="3:28" x14ac:dyDescent="0.25"/>
    <row r="457" spans="3:28" x14ac:dyDescent="0.25"/>
    <row r="458" spans="3:28" x14ac:dyDescent="0.25"/>
    <row r="459" spans="3:28" x14ac:dyDescent="0.25"/>
    <row r="460" spans="3:28" x14ac:dyDescent="0.25"/>
    <row r="461" spans="3:28" x14ac:dyDescent="0.25"/>
    <row r="462" spans="3:28" x14ac:dyDescent="0.25"/>
    <row r="463" spans="3:28" x14ac:dyDescent="0.25"/>
    <row r="464" spans="3:28" x14ac:dyDescent="0.25"/>
    <row r="465" spans="3:28" x14ac:dyDescent="0.25"/>
    <row r="466" spans="3:28" x14ac:dyDescent="0.25"/>
    <row r="467" spans="3:28" x14ac:dyDescent="0.25"/>
    <row r="468" spans="3:28" x14ac:dyDescent="0.25"/>
    <row r="469" spans="3:28" x14ac:dyDescent="0.25"/>
    <row r="470" spans="3:28" x14ac:dyDescent="0.25"/>
    <row r="471" spans="3:28" x14ac:dyDescent="0.25"/>
    <row r="472" spans="3:28" x14ac:dyDescent="0.25"/>
    <row r="473" spans="3:28" x14ac:dyDescent="0.25"/>
    <row r="474" spans="3:28" x14ac:dyDescent="0.25"/>
    <row r="475" spans="3:28" x14ac:dyDescent="0.25"/>
    <row r="476" spans="3:28" x14ac:dyDescent="0.25"/>
    <row r="477" spans="3:28" x14ac:dyDescent="0.25"/>
    <row r="478" spans="3:28" x14ac:dyDescent="0.25"/>
    <row r="479" spans="3:28" x14ac:dyDescent="0.25"/>
    <row r="480" spans="3:28" x14ac:dyDescent="0.25"/>
    <row r="481" spans="3:28" x14ac:dyDescent="0.25"/>
    <row r="482" spans="3:28" x14ac:dyDescent="0.25"/>
    <row r="483" spans="3:28" x14ac:dyDescent="0.25"/>
    <row r="484" spans="3:28" x14ac:dyDescent="0.25"/>
    <row r="485" spans="3:28" x14ac:dyDescent="0.25"/>
    <row r="486" spans="3:28" x14ac:dyDescent="0.25"/>
    <row r="487" spans="3:28" x14ac:dyDescent="0.25"/>
    <row r="488" spans="3:28" x14ac:dyDescent="0.25"/>
    <row r="489" spans="3:28" x14ac:dyDescent="0.25"/>
    <row r="490" spans="3:28" x14ac:dyDescent="0.25"/>
    <row r="491" spans="3:28" x14ac:dyDescent="0.25"/>
    <row r="492" spans="3:28" x14ac:dyDescent="0.25"/>
    <row r="493" spans="3:28" x14ac:dyDescent="0.25"/>
    <row r="494" spans="3:28" x14ac:dyDescent="0.25"/>
    <row r="495" spans="3:28" x14ac:dyDescent="0.25"/>
    <row r="496" spans="3:28" x14ac:dyDescent="0.25"/>
    <row r="497" spans="3:28" x14ac:dyDescent="0.25"/>
    <row r="498" spans="3:28" x14ac:dyDescent="0.25"/>
    <row r="499" spans="3:28" x14ac:dyDescent="0.25"/>
    <row r="500" spans="3:28" x14ac:dyDescent="0.25"/>
    <row r="501" spans="1:29" x14ac:dyDescent="0.25">
      <c r="A501" t="s">
        <v>61</v>
      </c>
      <c r="B501" t="s">
        <v>62</v>
      </c>
      <c r="C501" t="s">
        <v>63</v>
      </c>
      <c r="D501" t="s">
        <v>64</v>
      </c>
      <c r="E501" t="s">
        <v>65</v>
      </c>
      <c r="F501" t="s">
        <v>66</v>
      </c>
      <c r="G501" t="s">
        <v>67</v>
      </c>
      <c r="H501" t="s">
        <v>68</v>
      </c>
      <c r="I501" t="s">
        <v>69</v>
      </c>
      <c r="J501" t="s">
        <v>70</v>
      </c>
      <c r="K501" t="s">
        <v>71</v>
      </c>
      <c r="L501" t="s">
        <v>72</v>
      </c>
      <c r="M501" t="s">
        <v>73</v>
      </c>
      <c r="N501" t="s">
        <v>74</v>
      </c>
      <c r="O501" t="s">
        <v>75</v>
      </c>
      <c r="P501" t="s">
        <v>76</v>
      </c>
      <c r="Q501" t="s">
        <v>76</v>
      </c>
      <c r="R501" s="14" t="s">
        <v>76</v>
      </c>
      <c r="S501">
        <v>2</v>
      </c>
      <c r="T501" t="s">
        <v>77</v>
      </c>
      <c r="U501" t="s">
        <v>66</v>
      </c>
      <c r="V501">
        <v>1</v>
      </c>
      <c r="W501">
        <v>1</v>
      </c>
      <c r="X501" t="s">
        <v>76</v>
      </c>
      <c r="Y501" t="s">
        <v>76</v>
      </c>
      <c r="Z501" t="s">
        <v>76</v>
      </c>
      <c r="AA501" t="s">
        <v>76</v>
      </c>
      <c r="AB501" t="s">
        <v>76</v>
      </c>
      <c r="AC501" t="s">
        <v>78</v>
      </c>
    </row>
    <row r="502" spans="1:29" x14ac:dyDescent="0.25">
      <c r="A502" s="15" t="s">
        <v>79</v>
      </c>
      <c r="B502" s="15" t="s">
        <v>62</v>
      </c>
      <c r="C502" s="15" t="s">
        <v>63</v>
      </c>
      <c r="D502" s="15" t="s">
        <v>64</v>
      </c>
      <c r="E502" s="15" t="s">
        <v>65</v>
      </c>
      <c r="F502" s="15" t="s">
        <v>66</v>
      </c>
      <c r="G502" s="15" t="s">
        <v>67</v>
      </c>
      <c r="H502" s="15" t="s">
        <v>68</v>
      </c>
      <c r="I502" s="15" t="s">
        <v>69</v>
      </c>
      <c r="J502" s="15" t="s">
        <v>70</v>
      </c>
      <c r="K502" s="15" t="s">
        <v>71</v>
      </c>
      <c r="L502" s="15" t="s">
        <v>72</v>
      </c>
      <c r="M502" s="15" t="s">
        <v>80</v>
      </c>
      <c r="N502" s="15" t="s">
        <v>81</v>
      </c>
      <c r="O502" s="15" t="s">
        <v>75</v>
      </c>
      <c r="P502" s="15" t="s">
        <v>76</v>
      </c>
      <c r="Q502" s="15" t="s">
        <v>76</v>
      </c>
      <c r="R502" s="14" t="s">
        <v>76</v>
      </c>
      <c r="S502" s="15">
        <v>0</v>
      </c>
      <c r="T502" s="15" t="s">
        <v>82</v>
      </c>
      <c r="U502" s="15" t="s">
        <v>83</v>
      </c>
      <c r="V502" s="15">
        <v>1</v>
      </c>
      <c r="W502" s="15">
        <v>2</v>
      </c>
      <c r="X502" s="15" t="s">
        <v>76</v>
      </c>
      <c r="Y502" s="15" t="s">
        <v>76</v>
      </c>
      <c r="Z502" s="15" t="s">
        <v>76</v>
      </c>
      <c r="AA502" s="15" t="s">
        <v>76</v>
      </c>
      <c r="AB502" s="15" t="s">
        <v>67</v>
      </c>
      <c r="AC502" s="15" t="s">
        <v>66</v>
      </c>
    </row>
    <row r="503" spans="1:29" x14ac:dyDescent="0.25">
      <c r="A503" t="s">
        <v>84</v>
      </c>
      <c r="B503" t="s">
        <v>85</v>
      </c>
      <c r="C503" t="s">
        <v>86</v>
      </c>
      <c r="D503" t="s">
        <v>64</v>
      </c>
      <c r="E503" t="s">
        <v>66</v>
      </c>
      <c r="F503" t="s">
        <v>66</v>
      </c>
      <c r="G503" t="s">
        <v>76</v>
      </c>
      <c r="H503" t="s">
        <v>87</v>
      </c>
      <c r="I503" t="s">
        <v>88</v>
      </c>
      <c r="J503" t="s">
        <v>89</v>
      </c>
      <c r="K503" t="s">
        <v>90</v>
      </c>
      <c r="L503" t="s">
        <v>72</v>
      </c>
      <c r="M503" t="s">
        <v>91</v>
      </c>
      <c r="N503" t="s">
        <v>92</v>
      </c>
      <c r="O503" t="s">
        <v>75</v>
      </c>
      <c r="P503" t="s">
        <v>76</v>
      </c>
      <c r="Q503" t="s">
        <v>76</v>
      </c>
      <c r="R503" s="16" t="s">
        <v>93</v>
      </c>
      <c r="S503" t="s">
        <v>66</v>
      </c>
      <c r="T503" t="s">
        <v>66</v>
      </c>
      <c r="U503" t="s">
        <v>66</v>
      </c>
      <c r="V503" t="s">
        <v>66</v>
      </c>
      <c r="W503" t="s">
        <v>66</v>
      </c>
      <c r="X503" t="s">
        <v>67</v>
      </c>
      <c r="Y503" t="s">
        <v>76</v>
      </c>
      <c r="Z503" t="s">
        <v>76</v>
      </c>
      <c r="AA503" t="s">
        <v>67</v>
      </c>
      <c r="AB503" t="s">
        <v>67</v>
      </c>
      <c r="AC503" t="s">
        <v>94</v>
      </c>
    </row>
    <row r="504" spans="1:29" x14ac:dyDescent="0.25">
      <c r="A504" s="15" t="s">
        <v>95</v>
      </c>
      <c r="B504" s="15" t="s">
        <v>96</v>
      </c>
      <c r="C504" s="15" t="s">
        <v>97</v>
      </c>
      <c r="D504" s="15" t="s">
        <v>98</v>
      </c>
      <c r="E504" s="15" t="s">
        <v>66</v>
      </c>
      <c r="F504" s="15" t="s">
        <v>66</v>
      </c>
      <c r="G504" s="15" t="s">
        <v>76</v>
      </c>
      <c r="H504" s="15" t="s">
        <v>99</v>
      </c>
      <c r="I504" s="15" t="s">
        <v>100</v>
      </c>
      <c r="J504" s="15" t="s">
        <v>101</v>
      </c>
      <c r="K504" s="15" t="s">
        <v>102</v>
      </c>
      <c r="L504" s="15" t="s">
        <v>72</v>
      </c>
      <c r="M504" s="15" t="s">
        <v>103</v>
      </c>
      <c r="N504" s="15" t="s">
        <v>104</v>
      </c>
      <c r="O504" s="15" t="s">
        <v>75</v>
      </c>
      <c r="P504" s="15" t="s">
        <v>76</v>
      </c>
      <c r="Q504" s="15" t="s">
        <v>67</v>
      </c>
      <c r="R504" s="17" t="s">
        <v>105</v>
      </c>
      <c r="S504" s="15" t="s">
        <v>66</v>
      </c>
      <c r="T504" s="15" t="s">
        <v>66</v>
      </c>
      <c r="U504" s="15" t="s">
        <v>106</v>
      </c>
      <c r="V504" s="15" t="s">
        <v>66</v>
      </c>
      <c r="W504" s="15" t="s">
        <v>66</v>
      </c>
      <c r="X504" s="15" t="s">
        <v>67</v>
      </c>
      <c r="Y504" s="15" t="s">
        <v>76</v>
      </c>
      <c r="Z504" s="15" t="s">
        <v>76</v>
      </c>
      <c r="AA504" s="15" t="s">
        <v>67</v>
      </c>
      <c r="AB504" s="15" t="s">
        <v>67</v>
      </c>
      <c r="AC504" s="15" t="s">
        <v>107</v>
      </c>
    </row>
    <row r="505" spans="1:29" x14ac:dyDescent="0.25">
      <c r="A505" t="s">
        <v>108</v>
      </c>
      <c r="B505" t="s">
        <v>109</v>
      </c>
      <c r="C505" t="s">
        <v>86</v>
      </c>
      <c r="D505" t="s">
        <v>64</v>
      </c>
      <c r="E505" t="s">
        <v>66</v>
      </c>
      <c r="F505" t="s">
        <v>66</v>
      </c>
      <c r="G505" t="s">
        <v>76</v>
      </c>
      <c r="H505" t="s">
        <v>110</v>
      </c>
      <c r="I505" t="s">
        <v>111</v>
      </c>
      <c r="J505" t="s">
        <v>112</v>
      </c>
      <c r="K505" t="s">
        <v>113</v>
      </c>
      <c r="L505" t="s">
        <v>72</v>
      </c>
      <c r="M505" t="s">
        <v>114</v>
      </c>
      <c r="N505" t="s">
        <v>115</v>
      </c>
      <c r="O505" t="s">
        <v>75</v>
      </c>
      <c r="P505" t="s">
        <v>76</v>
      </c>
      <c r="Q505" t="s">
        <v>76</v>
      </c>
      <c r="R505" s="14" t="s">
        <v>76</v>
      </c>
      <c r="S505">
        <v>2</v>
      </c>
      <c r="T505" t="s">
        <v>116</v>
      </c>
      <c r="U505" t="s">
        <v>66</v>
      </c>
      <c r="V505">
        <v>2</v>
      </c>
      <c r="W505">
        <v>1</v>
      </c>
      <c r="X505" t="s">
        <v>67</v>
      </c>
      <c r="Y505" t="s">
        <v>76</v>
      </c>
      <c r="Z505" t="s">
        <v>76</v>
      </c>
      <c r="AA505" t="s">
        <v>76</v>
      </c>
      <c r="AB505" t="s">
        <v>76</v>
      </c>
      <c r="AC505" t="s">
        <v>117</v>
      </c>
    </row>
    <row r="506" spans="1:29" x14ac:dyDescent="0.25">
      <c r="A506" s="15" t="s">
        <v>118</v>
      </c>
      <c r="B506" s="15" t="s">
        <v>119</v>
      </c>
      <c r="C506" s="15" t="s">
        <v>86</v>
      </c>
      <c r="D506" s="15" t="s">
        <v>64</v>
      </c>
      <c r="E506" s="15" t="s">
        <v>66</v>
      </c>
      <c r="F506" s="15" t="s">
        <v>120</v>
      </c>
      <c r="G506" s="15" t="s">
        <v>67</v>
      </c>
      <c r="H506" s="15" t="s">
        <v>110</v>
      </c>
      <c r="I506" s="15" t="s">
        <v>111</v>
      </c>
      <c r="J506" s="15" t="s">
        <v>112</v>
      </c>
      <c r="K506" s="15" t="s">
        <v>113</v>
      </c>
      <c r="L506" s="15" t="s">
        <v>72</v>
      </c>
      <c r="M506" s="15" t="s">
        <v>121</v>
      </c>
      <c r="N506" s="15" t="s">
        <v>122</v>
      </c>
      <c r="O506" s="15" t="s">
        <v>75</v>
      </c>
      <c r="P506" s="15" t="s">
        <v>76</v>
      </c>
      <c r="Q506" s="15" t="s">
        <v>76</v>
      </c>
      <c r="R506" s="14" t="s">
        <v>76</v>
      </c>
      <c r="S506" s="15">
        <v>0</v>
      </c>
      <c r="T506" s="15" t="s">
        <v>77</v>
      </c>
      <c r="U506" s="15" t="s">
        <v>66</v>
      </c>
      <c r="V506" s="15">
        <v>2</v>
      </c>
      <c r="W506" s="15">
        <v>2</v>
      </c>
      <c r="X506" s="15" t="s">
        <v>67</v>
      </c>
      <c r="Y506" s="15" t="s">
        <v>76</v>
      </c>
      <c r="Z506" s="15" t="s">
        <v>76</v>
      </c>
      <c r="AA506" s="15" t="s">
        <v>66</v>
      </c>
      <c r="AB506" s="15" t="s">
        <v>66</v>
      </c>
      <c r="AC506" s="15" t="s">
        <v>123</v>
      </c>
    </row>
    <row r="507" spans="1:29" x14ac:dyDescent="0.25">
      <c r="A507" t="s">
        <v>124</v>
      </c>
      <c r="B507" t="s">
        <v>96</v>
      </c>
      <c r="C507" t="s">
        <v>97</v>
      </c>
      <c r="D507" t="s">
        <v>98</v>
      </c>
      <c r="E507" t="s">
        <v>125</v>
      </c>
      <c r="F507" t="s">
        <v>66</v>
      </c>
      <c r="G507" t="s">
        <v>67</v>
      </c>
      <c r="H507" t="s">
        <v>99</v>
      </c>
      <c r="I507" t="s">
        <v>100</v>
      </c>
      <c r="J507" t="s">
        <v>101</v>
      </c>
      <c r="K507" t="s">
        <v>102</v>
      </c>
      <c r="L507" t="s">
        <v>72</v>
      </c>
      <c r="M507" t="s">
        <v>66</v>
      </c>
      <c r="N507" t="s">
        <v>66</v>
      </c>
      <c r="O507" t="s">
        <v>126</v>
      </c>
      <c r="P507" t="s">
        <v>76</v>
      </c>
      <c r="Q507" t="s">
        <v>67</v>
      </c>
      <c r="R507" s="16" t="s">
        <v>93</v>
      </c>
      <c r="S507" t="s">
        <v>66</v>
      </c>
      <c r="T507" t="s">
        <v>127</v>
      </c>
      <c r="U507" t="s">
        <v>66</v>
      </c>
      <c r="V507" t="s">
        <v>66</v>
      </c>
      <c r="W507" t="s">
        <v>66</v>
      </c>
      <c r="X507" t="s">
        <v>67</v>
      </c>
      <c r="Y507" t="s">
        <v>76</v>
      </c>
      <c r="Z507" t="s">
        <v>76</v>
      </c>
      <c r="AA507" t="s">
        <v>67</v>
      </c>
      <c r="AB507" t="s">
        <v>67</v>
      </c>
      <c r="AC507" t="s">
        <v>128</v>
      </c>
    </row>
    <row r="508" spans="1:29" x14ac:dyDescent="0.25">
      <c r="A508" s="15" t="s">
        <v>129</v>
      </c>
      <c r="B508" s="15" t="s">
        <v>130</v>
      </c>
      <c r="C508" s="15" t="s">
        <v>131</v>
      </c>
      <c r="D508" s="15" t="s">
        <v>64</v>
      </c>
      <c r="E508" s="15" t="s">
        <v>66</v>
      </c>
      <c r="F508" s="15" t="s">
        <v>66</v>
      </c>
      <c r="G508" s="15" t="s">
        <v>76</v>
      </c>
      <c r="H508" s="15" t="s">
        <v>132</v>
      </c>
      <c r="I508" s="15" t="s">
        <v>133</v>
      </c>
      <c r="J508" s="15" t="s">
        <v>89</v>
      </c>
      <c r="K508" s="15" t="s">
        <v>134</v>
      </c>
      <c r="L508" s="15" t="s">
        <v>72</v>
      </c>
      <c r="M508" s="15" t="s">
        <v>135</v>
      </c>
      <c r="N508" s="15" t="s">
        <v>136</v>
      </c>
      <c r="O508" s="15" t="s">
        <v>75</v>
      </c>
      <c r="P508" s="15" t="s">
        <v>76</v>
      </c>
      <c r="Q508" s="15" t="s">
        <v>76</v>
      </c>
      <c r="R508" s="18" t="s">
        <v>67</v>
      </c>
      <c r="S508" s="15">
        <v>0</v>
      </c>
      <c r="T508" s="15" t="s">
        <v>66</v>
      </c>
      <c r="U508" s="15" t="s">
        <v>66</v>
      </c>
      <c r="V508" s="15" t="s">
        <v>66</v>
      </c>
      <c r="W508" s="15" t="s">
        <v>66</v>
      </c>
      <c r="X508" s="15" t="s">
        <v>67</v>
      </c>
      <c r="Y508" s="15" t="s">
        <v>67</v>
      </c>
      <c r="Z508" s="15" t="s">
        <v>67</v>
      </c>
      <c r="AA508" s="15" t="s">
        <v>67</v>
      </c>
      <c r="AB508" s="15" t="s">
        <v>67</v>
      </c>
      <c r="AC508" s="15" t="s">
        <v>137</v>
      </c>
    </row>
  </sheetData>
  <conditionalFormatting sqref="R2:R500">
    <cfRule type="containsText" dxfId="0" priority="1">
      <formula>NOT(ISERROR(SEARCH("Yes",R2)))</formula>
    </cfRule>
    <cfRule type="containsText" dxfId="1" priority="2">
      <formula>NOT(ISERROR(SEARCH("No Response",R2)))</formula>
    </cfRule>
    <cfRule type="containsText" dxfId="2" priority="3">
      <formula>NOT(ISERROR(SEARCH("No",R2)))</formula>
    </cfRule>
    <cfRule type="containsText" dxfId="3" priority="4">
      <formula>NOT(ISERROR(SEARCH("Pending",R2)))</formula>
    </cfRule>
  </conditionalFormatting>
  <dataValidations count="18">
    <dataValidation type="list" allowBlank="1" sqref="AA10:AB500">
      <formula1>"Yes,No"</formula1>
    </dataValidation>
    <dataValidation type="list" allowBlank="1" sqref="AA2:AB500">
      <formula1>"Yes,No"</formula1>
    </dataValidation>
    <dataValidation type="list" allowBlank="1" sqref="C10:C500">
      <formula1>"Partner 1's Family,Partner 1's Friends,Partner 2's Family,Partner 2's Friends,Mutual"</formula1>
    </dataValidation>
    <dataValidation type="list" allowBlank="1" sqref="C2:C500">
      <formula1>"Partner 1's Family,Partner 1's Friends,Partner 2's Family,Partner 2's Friends,Mutual"</formula1>
    </dataValidation>
    <dataValidation type="list" allowBlank="1" sqref="D10:D500">
      <formula1>"A,B,C"</formula1>
    </dataValidation>
    <dataValidation type="list" allowBlank="1" sqref="D2:D500">
      <formula1>"A,B,C"</formula1>
    </dataValidation>
    <dataValidation type="list" allowBlank="1" sqref="G10:G500">
      <formula1>"Yes,No"</formula1>
    </dataValidation>
    <dataValidation type="list" allowBlank="1" sqref="G2:G500">
      <formula1>"Yes,No"</formula1>
    </dataValidation>
    <dataValidation type="list" allowBlank="1" sqref="O10:O500">
      <formula1>"Adult,Teen,Child,Infant"</formula1>
    </dataValidation>
    <dataValidation type="list" allowBlank="1" sqref="O2:O500">
      <formula1>"Adult,Teen,Child,Infant"</formula1>
    </dataValidation>
    <dataValidation type="list" allowBlank="1" sqref="P10:Q500">
      <formula1>"Yes,No"</formula1>
    </dataValidation>
    <dataValidation type="list" allowBlank="1" sqref="P2:Q500">
      <formula1>"Yes,No"</formula1>
    </dataValidation>
    <dataValidation type="list" allowBlank="1" sqref="R10:R500">
      <formula1>"Pending,Yes,No,No Response"</formula1>
    </dataValidation>
    <dataValidation type="list" allowBlank="1" sqref="R2:R500">
      <formula1>"Pending,Yes,No,No Response"</formula1>
    </dataValidation>
    <dataValidation type="list" allowBlank="1" sqref="T10:T500">
      <formula1>"Beef,Chicken,Fish,Vegetarian,Vegan,Kids Meal"</formula1>
    </dataValidation>
    <dataValidation type="list" allowBlank="1" sqref="T2:T500">
      <formula1>"Beef,Chicken,Fish,Vegetarian,Vegan,Kids Meal"</formula1>
    </dataValidation>
    <dataValidation type="list" allowBlank="1" sqref="X10:AB500">
      <formula1>"Yes,No"</formula1>
    </dataValidation>
    <dataValidation type="list" allowBlank="1" sqref="X2:AB500">
      <formula1>"Yes,No"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"/>
  <sheetViews>
    <sheetView workbookViewId="0">
      <pane xSplit="1" ySplit="1" topLeftCell="B2" activePane="bottomRight" state="frozen"/>
      <selection pane="bottomRight"/>
    </sheetView>
  </sheetViews>
  <sheetFormatPr defaultRowHeight="15" outlineLevelRow="0" outlineLevelCol="0" x14ac:dyDescent="55"/>
  <cols>
    <col min="1" max="1" width="20" customWidth="1"/>
    <col min="2" max="2" width="18" customWidth="1"/>
    <col min="3" max="3" width="15" customWidth="1"/>
    <col min="4" max="4" width="25" customWidth="1"/>
    <col min="5" max="5" width="10" customWidth="1"/>
    <col min="6" max="6" width="12" customWidth="1"/>
    <col min="7" max="8" width="10" customWidth="1"/>
    <col min="9" max="9" width="14" customWidth="1"/>
    <col min="10" max="11" width="10" customWidth="1"/>
    <col min="12" max="12" width="12" customWidth="1"/>
    <col min="13" max="13" width="30" customWidth="1"/>
  </cols>
  <sheetData>
    <row r="1" ht="24" customHeight="1" spans="1:13" x14ac:dyDescent="0.25">
      <c r="A1" s="19" t="s">
        <v>138</v>
      </c>
      <c r="B1" s="19" t="s">
        <v>139</v>
      </c>
      <c r="C1" s="19" t="s">
        <v>45</v>
      </c>
      <c r="D1" s="19" t="s">
        <v>44</v>
      </c>
      <c r="E1" s="19" t="s">
        <v>140</v>
      </c>
      <c r="F1" s="19" t="s">
        <v>141</v>
      </c>
      <c r="G1" s="19" t="s">
        <v>142</v>
      </c>
      <c r="H1" s="19" t="s">
        <v>143</v>
      </c>
      <c r="I1" s="19" t="s">
        <v>144</v>
      </c>
      <c r="J1" s="19" t="s">
        <v>145</v>
      </c>
      <c r="K1" s="19" t="s">
        <v>55</v>
      </c>
      <c r="L1" s="19" t="s">
        <v>146</v>
      </c>
      <c r="M1" s="19" t="s">
        <v>60</v>
      </c>
    </row>
    <row r="2" spans="1:13" x14ac:dyDescent="0.25">
      <c r="A2" t="s">
        <v>147</v>
      </c>
      <c r="B2" t="s">
        <v>148</v>
      </c>
      <c r="C2" t="s">
        <v>92</v>
      </c>
      <c r="D2" t="s">
        <v>91</v>
      </c>
      <c r="E2" t="s">
        <v>76</v>
      </c>
      <c r="F2" t="s">
        <v>149</v>
      </c>
      <c r="G2" t="s">
        <v>76</v>
      </c>
      <c r="H2" t="s">
        <v>76</v>
      </c>
      <c r="I2" t="s">
        <v>76</v>
      </c>
      <c r="J2" t="s">
        <v>76</v>
      </c>
      <c r="K2" t="s">
        <v>76</v>
      </c>
      <c r="L2" t="s">
        <v>67</v>
      </c>
      <c r="M2" t="s">
        <v>150</v>
      </c>
    </row>
    <row r="3" spans="1:13" x14ac:dyDescent="0.25">
      <c r="A3" s="20" t="s">
        <v>120</v>
      </c>
      <c r="B3" s="20" t="s">
        <v>117</v>
      </c>
      <c r="C3" s="20" t="s">
        <v>151</v>
      </c>
      <c r="D3" s="20" t="s">
        <v>114</v>
      </c>
      <c r="E3" s="20" t="s">
        <v>67</v>
      </c>
      <c r="F3" s="20" t="s">
        <v>152</v>
      </c>
      <c r="G3" s="20" t="s">
        <v>67</v>
      </c>
      <c r="H3" s="20" t="s">
        <v>76</v>
      </c>
      <c r="I3" s="20" t="s">
        <v>76</v>
      </c>
      <c r="J3" s="20" t="s">
        <v>76</v>
      </c>
      <c r="K3" s="20" t="s">
        <v>76</v>
      </c>
      <c r="L3" s="20" t="s">
        <v>67</v>
      </c>
      <c r="M3" s="20" t="s">
        <v>66</v>
      </c>
    </row>
    <row r="4" spans="1:13" x14ac:dyDescent="0.25">
      <c r="A4" t="s">
        <v>153</v>
      </c>
      <c r="B4" t="s">
        <v>154</v>
      </c>
      <c r="C4" t="s">
        <v>74</v>
      </c>
      <c r="D4" t="s">
        <v>73</v>
      </c>
      <c r="E4" t="s">
        <v>76</v>
      </c>
      <c r="F4" t="s">
        <v>155</v>
      </c>
      <c r="G4" t="s">
        <v>76</v>
      </c>
      <c r="H4" t="s">
        <v>76</v>
      </c>
      <c r="I4" t="s">
        <v>76</v>
      </c>
      <c r="J4" t="s">
        <v>156</v>
      </c>
      <c r="K4" t="s">
        <v>76</v>
      </c>
      <c r="L4" t="s">
        <v>67</v>
      </c>
      <c r="M4" t="s">
        <v>157</v>
      </c>
    </row>
    <row r="5" spans="1:13" x14ac:dyDescent="0.25">
      <c r="A5" s="20" t="s">
        <v>158</v>
      </c>
      <c r="B5" s="20" t="s">
        <v>159</v>
      </c>
      <c r="C5" s="20" t="s">
        <v>160</v>
      </c>
      <c r="D5" s="20" t="s">
        <v>161</v>
      </c>
      <c r="E5" s="20" t="s">
        <v>67</v>
      </c>
      <c r="F5" s="20" t="s">
        <v>162</v>
      </c>
      <c r="G5" s="20" t="s">
        <v>67</v>
      </c>
      <c r="H5" s="20" t="s">
        <v>67</v>
      </c>
      <c r="I5" s="20" t="s">
        <v>76</v>
      </c>
      <c r="J5" s="20" t="s">
        <v>156</v>
      </c>
      <c r="K5" s="20" t="s">
        <v>76</v>
      </c>
      <c r="L5" s="20" t="s">
        <v>67</v>
      </c>
      <c r="M5" s="20" t="s">
        <v>66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workbookViewId="0">
      <pane xSplit="1" ySplit="1" topLeftCell="B2" activePane="bottomRight" state="frozen"/>
      <selection pane="bottomRight"/>
    </sheetView>
  </sheetViews>
  <sheetFormatPr defaultRowHeight="15" outlineLevelRow="0" outlineLevelCol="0" x14ac:dyDescent="55"/>
  <cols>
    <col min="1" max="1" width="25" customWidth="1"/>
    <col min="2" max="2" width="35" customWidth="1"/>
    <col min="3" max="5" width="15" customWidth="1"/>
    <col min="6" max="6" width="35" customWidth="1"/>
  </cols>
  <sheetData>
    <row r="1" ht="24" customHeight="1" spans="1:6" x14ac:dyDescent="0.25">
      <c r="A1" s="21" t="s">
        <v>163</v>
      </c>
      <c r="B1" s="21" t="s">
        <v>164</v>
      </c>
      <c r="C1" s="21" t="s">
        <v>165</v>
      </c>
      <c r="D1" s="21" t="s">
        <v>59</v>
      </c>
      <c r="E1" s="21" t="s">
        <v>166</v>
      </c>
      <c r="F1" s="21" t="s">
        <v>60</v>
      </c>
    </row>
    <row r="2" spans="1:6" x14ac:dyDescent="0.25">
      <c r="A2" t="s">
        <v>167</v>
      </c>
      <c r="B2" t="s">
        <v>168</v>
      </c>
      <c r="C2" t="s">
        <v>169</v>
      </c>
      <c r="D2" t="s">
        <v>76</v>
      </c>
      <c r="E2" t="s">
        <v>170</v>
      </c>
      <c r="F2" t="s">
        <v>171</v>
      </c>
    </row>
    <row r="3" spans="1:6" x14ac:dyDescent="0.25">
      <c r="A3" s="22" t="s">
        <v>147</v>
      </c>
      <c r="B3" s="22" t="s">
        <v>172</v>
      </c>
      <c r="C3" s="22" t="s">
        <v>173</v>
      </c>
      <c r="D3" s="22" t="s">
        <v>67</v>
      </c>
      <c r="E3" s="22" t="s">
        <v>66</v>
      </c>
      <c r="F3" s="22" t="s">
        <v>66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8" customWidth="1"/>
    <col min="2" max="2" width="18" customWidth="1"/>
    <col min="3" max="3" width="40" customWidth="1"/>
  </cols>
  <sheetData>
    <row r="1" spans="1:4" x14ac:dyDescent="0.25">
      <c r="A1" s="23" t="s">
        <v>174</v>
      </c>
      <c r="B1" s="23"/>
      <c r="C1" s="23"/>
      <c r="D1" s="23"/>
    </row>
    <row r="3" spans="1:1" x14ac:dyDescent="0.25">
      <c r="A3" s="24" t="s">
        <v>175</v>
      </c>
    </row>
    <row r="5" spans="1:3" x14ac:dyDescent="0.25">
      <c r="A5" t="s">
        <v>176</v>
      </c>
      <c r="B5" s="25">
        <v>150</v>
      </c>
      <c r="C5" s="26" t="s">
        <v>177</v>
      </c>
    </row>
    <row r="6" spans="1:3" x14ac:dyDescent="0.25">
      <c r="A6" t="s">
        <v>178</v>
      </c>
      <c r="B6" s="25">
        <v>75</v>
      </c>
      <c r="C6" s="26" t="s">
        <v>179</v>
      </c>
    </row>
    <row r="7" spans="1:3" x14ac:dyDescent="0.25">
      <c r="A7" t="s">
        <v>180</v>
      </c>
      <c r="B7" s="27">
        <v>50</v>
      </c>
      <c r="C7" s="26" t="s">
        <v>181</v>
      </c>
    </row>
    <row r="8" spans="1:3" x14ac:dyDescent="0.25">
      <c r="A8" t="s">
        <v>182</v>
      </c>
      <c r="B8" s="25">
        <v>15000</v>
      </c>
      <c r="C8" s="26" t="s">
        <v>183</v>
      </c>
    </row>
    <row r="10" spans="1:1" x14ac:dyDescent="0.25">
      <c r="A10" s="28" t="s">
        <v>184</v>
      </c>
    </row>
    <row r="12" spans="1:2" x14ac:dyDescent="0.25">
      <c r="A12" s="29" t="s">
        <v>185</v>
      </c>
      <c r="B12">
        <f>COUNTIF('Guest List'!O:O,"Adult")+COUNTIF('Guest List'!O:O,"Teen")</f>
      </c>
    </row>
    <row r="13" spans="1:2" x14ac:dyDescent="0.25">
      <c r="A13" s="29" t="s">
        <v>186</v>
      </c>
      <c r="B13">
        <f>COUNTIF('Guest List'!O:O,"Child")+COUNTIF('Guest List'!O:O,"Infant")</f>
      </c>
    </row>
    <row r="14" spans="1:2" x14ac:dyDescent="0.25">
      <c r="A14" s="29" t="s">
        <v>187</v>
      </c>
      <c r="B14">
        <f>COUNTIF('Guest List'!R:R,"Yes")</f>
      </c>
    </row>
    <row r="15" spans="1:1" x14ac:dyDescent="0.25">
      <c r="A15" t="s">
        <v>66</v>
      </c>
    </row>
    <row r="16" spans="1:2" x14ac:dyDescent="0.25">
      <c r="A16" s="29" t="s">
        <v>188</v>
      </c>
      <c r="B16" s="25">
        <f>B12*B5</f>
      </c>
    </row>
    <row r="17" spans="1:2" x14ac:dyDescent="0.25">
      <c r="A17" s="29" t="s">
        <v>189</v>
      </c>
      <c r="B17" s="25">
        <f>B13*B5*(1-B7)</f>
      </c>
    </row>
    <row r="18" spans="1:2" x14ac:dyDescent="0.25">
      <c r="A18" s="29" t="s">
        <v>190</v>
      </c>
      <c r="B18" s="25">
        <f>B16+B17</f>
      </c>
    </row>
    <row r="19" spans="1:1" x14ac:dyDescent="0.25">
      <c r="A19" t="s">
        <v>66</v>
      </c>
    </row>
    <row r="20" spans="1:2" x14ac:dyDescent="0.25">
      <c r="A20" s="29" t="s">
        <v>191</v>
      </c>
      <c r="B20">
        <f>COUNTIF('Guest List'!X:X,"Yes")</f>
      </c>
    </row>
    <row r="21" spans="1:2" x14ac:dyDescent="0.25">
      <c r="A21" s="29" t="s">
        <v>192</v>
      </c>
      <c r="B21" s="25">
        <f>B20*B6</f>
      </c>
    </row>
    <row r="22" spans="1:1" x14ac:dyDescent="0.25">
      <c r="A22" t="s">
        <v>66</v>
      </c>
    </row>
    <row r="23" spans="1:2" x14ac:dyDescent="0.25">
      <c r="A23" s="30" t="s">
        <v>193</v>
      </c>
      <c r="B23" s="31">
        <f>B18+B21</f>
      </c>
    </row>
    <row r="24" spans="1:1" x14ac:dyDescent="0.25">
      <c r="A24" t="s">
        <v>66</v>
      </c>
    </row>
    <row r="25" spans="1:2" x14ac:dyDescent="0.25">
      <c r="A25" s="30" t="s">
        <v>194</v>
      </c>
      <c r="B25" s="32">
        <f>B8-B22</f>
      </c>
    </row>
  </sheetData>
  <mergeCells count="1">
    <mergeCell ref="A1:D1"/>
  </mergeCells>
  <conditionalFormatting sqref="B25">
    <cfRule type="cellIs" dxfId="4" priority="1" operator="greaterThanOrEqual">
      <formula>0</formula>
    </cfRule>
    <cfRule type="cellIs" dxfId="5" priority="2" operator="lessThan">
      <formula>0</formula>
    </cfRule>
  </conditionalFormatting>
  <pageMargins left="0.7" right="0.7" top="0.75" bottom="0.75" header="0.3" footer="0.3"/>
  <pageSetup orientation="portrait" horizontalDpi="4294967295" verticalDpi="4294967295" scale="100" fitToWidth="1" fitToHeight="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7"/>
  <sheetFormatPr defaultRowHeight="15" outlineLevelRow="0" outlineLevelCol="0" x14ac:dyDescent="55"/>
  <cols>
    <col min="1" max="1" width="24" customWidth="1"/>
    <col min="2" max="2" width="14" customWidth="1"/>
    <col min="4" max="4" width="55" customWidth="1"/>
  </cols>
  <sheetData>
    <row r="1" spans="1:3" x14ac:dyDescent="0.25">
      <c r="A1" s="33" t="s">
        <v>195</v>
      </c>
      <c r="B1" s="33"/>
      <c r="C1" s="33"/>
    </row>
    <row r="3" spans="1:4" x14ac:dyDescent="0.25">
      <c r="A3" s="24" t="s">
        <v>49</v>
      </c>
      <c r="D3" s="30" t="s">
        <v>196</v>
      </c>
    </row>
    <row r="5" spans="1:4" x14ac:dyDescent="0.25">
      <c r="A5" s="34" t="s">
        <v>197</v>
      </c>
      <c r="B5" s="14">
        <f>COUNTIF('Guest List'!R:R,"Yes")</f>
      </c>
      <c r="D5" t="s">
        <v>198</v>
      </c>
    </row>
    <row r="6" spans="1:4" x14ac:dyDescent="0.25">
      <c r="A6" s="34" t="s">
        <v>199</v>
      </c>
      <c r="B6" s="18">
        <f>COUNTIF('Guest List'!R:R,"No")</f>
      </c>
      <c r="D6" t="s">
        <v>200</v>
      </c>
    </row>
    <row r="7" spans="1:4" x14ac:dyDescent="0.25">
      <c r="A7" s="34" t="s">
        <v>93</v>
      </c>
      <c r="B7" s="16">
        <f>COUNTIF('Guest List'!R:R,"Pending")</f>
      </c>
      <c r="D7" t="s">
        <v>201</v>
      </c>
    </row>
    <row r="8" spans="1:4" x14ac:dyDescent="0.25">
      <c r="A8" s="34" t="s">
        <v>105</v>
      </c>
      <c r="B8" s="17">
        <f>COUNTIF('Guest List'!R:R,"No Response")</f>
      </c>
      <c r="D8" t="s">
        <v>202</v>
      </c>
    </row>
    <row r="9" spans="1:4" x14ac:dyDescent="0.25">
      <c r="A9" t="s">
        <v>66</v>
      </c>
      <c r="D9" t="s">
        <v>203</v>
      </c>
    </row>
    <row r="10" spans="1:4" x14ac:dyDescent="0.25">
      <c r="A10" s="35" t="s">
        <v>204</v>
      </c>
      <c r="B10" s="24">
        <f>SUM('Guest List'!S:S)</f>
      </c>
      <c r="D10" t="s">
        <v>205</v>
      </c>
    </row>
    <row r="11" spans="4:4" x14ac:dyDescent="0.25">
      <c r="D11" t="s">
        <v>206</v>
      </c>
    </row>
    <row r="12" spans="1:4" x14ac:dyDescent="0.25">
      <c r="A12" s="28" t="s">
        <v>207</v>
      </c>
      <c r="D12" t="s">
        <v>208</v>
      </c>
    </row>
    <row r="13" spans="4:4" x14ac:dyDescent="0.25">
      <c r="D13" t="s">
        <v>66</v>
      </c>
    </row>
    <row r="14" spans="1:4" x14ac:dyDescent="0.25">
      <c r="A14" s="34" t="s">
        <v>209</v>
      </c>
      <c r="B14">
        <f>COUNTA('Guest List'!A:A)-1</f>
      </c>
      <c r="D14" t="s">
        <v>210</v>
      </c>
    </row>
    <row r="15" spans="1:4" x14ac:dyDescent="0.25">
      <c r="A15" s="34" t="s">
        <v>211</v>
      </c>
      <c r="B15">
        <f>COUNTIF('Guest List'!D:D,"A")</f>
      </c>
      <c r="D15" t="s">
        <v>212</v>
      </c>
    </row>
    <row r="16" spans="1:4" x14ac:dyDescent="0.25">
      <c r="A16" s="34" t="s">
        <v>213</v>
      </c>
      <c r="B16">
        <f>COUNTIF('Guest List'!D:D,"B")</f>
      </c>
      <c r="D16" t="s">
        <v>214</v>
      </c>
    </row>
    <row r="17" spans="1:4" x14ac:dyDescent="0.25">
      <c r="A17" s="34" t="s">
        <v>215</v>
      </c>
      <c r="B17">
        <f>COUNTIF('Guest List'!D:D,"C")</f>
      </c>
      <c r="D17" t="s">
        <v>216</v>
      </c>
    </row>
    <row r="18" spans="1:4" x14ac:dyDescent="0.25">
      <c r="A18" t="s">
        <v>66</v>
      </c>
      <c r="D18" t="s">
        <v>217</v>
      </c>
    </row>
    <row r="19" spans="1:2" x14ac:dyDescent="0.25">
      <c r="A19" s="34" t="s">
        <v>218</v>
      </c>
      <c r="B19">
        <f>COUNTIF('Guest List'!O:O,"Adult")</f>
      </c>
    </row>
    <row r="20" spans="1:2" x14ac:dyDescent="0.25">
      <c r="A20" s="34" t="s">
        <v>219</v>
      </c>
      <c r="B20">
        <f>COUNTIF('Guest List'!O:O,"Teen")</f>
      </c>
    </row>
    <row r="21" spans="1:2" x14ac:dyDescent="0.25">
      <c r="A21" s="34" t="s">
        <v>220</v>
      </c>
      <c r="B21">
        <f>COUNTIF('Guest List'!O:O,"Child")</f>
      </c>
    </row>
    <row r="22" spans="1:2" x14ac:dyDescent="0.25">
      <c r="A22" s="34" t="s">
        <v>221</v>
      </c>
      <c r="B22">
        <f>COUNTIF('Guest List'!O:O,"Infant")</f>
      </c>
    </row>
    <row r="24" spans="1:1" x14ac:dyDescent="0.25">
      <c r="A24" s="36" t="s">
        <v>222</v>
      </c>
    </row>
    <row r="26" spans="1:2" x14ac:dyDescent="0.25">
      <c r="A26" s="34" t="s">
        <v>223</v>
      </c>
      <c r="B26">
        <f>COUNTIF('Guest List'!C:C,"Partner 1's Family")</f>
      </c>
    </row>
    <row r="27" spans="1:2" x14ac:dyDescent="0.25">
      <c r="A27" s="34" t="s">
        <v>86</v>
      </c>
      <c r="B27">
        <f>COUNTIF('Guest List'!C:C,"Partner 1's Friends")</f>
      </c>
    </row>
    <row r="28" spans="1:2" x14ac:dyDescent="0.25">
      <c r="A28" s="34" t="s">
        <v>63</v>
      </c>
      <c r="B28">
        <f>COUNTIF('Guest List'!C:C,"Partner 2's Family")</f>
      </c>
    </row>
    <row r="29" spans="1:2" x14ac:dyDescent="0.25">
      <c r="A29" s="34" t="s">
        <v>97</v>
      </c>
      <c r="B29">
        <f>COUNTIF('Guest List'!C:C,"Partner 2's Friends")</f>
      </c>
    </row>
    <row r="30" spans="1:2" x14ac:dyDescent="0.25">
      <c r="A30" s="34" t="s">
        <v>131</v>
      </c>
      <c r="B30">
        <f>COUNTIF('Guest List'!C:C,"Mutual")</f>
      </c>
    </row>
    <row r="32" spans="1:1" x14ac:dyDescent="0.25">
      <c r="A32" s="24" t="s">
        <v>224</v>
      </c>
    </row>
    <row r="34" spans="1:2" x14ac:dyDescent="0.25">
      <c r="A34" s="34" t="s">
        <v>225</v>
      </c>
      <c r="B34">
        <f>COUNTIF('Guest List'!P:P,"Yes")</f>
      </c>
    </row>
    <row r="35" spans="1:2" x14ac:dyDescent="0.25">
      <c r="A35" s="34" t="s">
        <v>226</v>
      </c>
      <c r="B35">
        <f>COUNTIF('Guest List'!Q:Q,"Yes")</f>
      </c>
    </row>
    <row r="36" spans="1:2" x14ac:dyDescent="0.25">
      <c r="A36" s="34" t="s">
        <v>227</v>
      </c>
      <c r="B36">
        <f>COUNTIF('Guest List'!AA:AA,"Yes")</f>
      </c>
    </row>
    <row r="37" spans="1:2" x14ac:dyDescent="0.25">
      <c r="A37" s="34" t="s">
        <v>228</v>
      </c>
      <c r="B37">
        <f>COUNTIF('Guest List'!AB:AB,"Yes")</f>
      </c>
    </row>
  </sheetData>
  <mergeCells count="1">
    <mergeCell ref="A1:C1"/>
  </mergeCell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Start Here</vt:lpstr>
      <vt:lpstr>Guest List</vt:lpstr>
      <vt:lpstr>Wedding Party</vt:lpstr>
      <vt:lpstr>Gifts</vt:lpstr>
      <vt:lpstr>Budget</vt:lpstr>
      <vt:lpstr>Summary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Sorry, Not Invited</dc:creator>
  <dc:title/>
  <dc:subject/>
  <dc:description/>
  <cp:keywords/>
  <cp:category/>
  <cp:lastModifiedBy>Unknown</cp:lastModifiedBy>
  <dcterms:created xsi:type="dcterms:W3CDTF">2025-12-24T23:04:41Z</dcterms:created>
  <dcterms:modified xsi:type="dcterms:W3CDTF">2025-12-24T23:04:41Z</dcterms:modified>
</cp:coreProperties>
</file>